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defaultThemeVersion="124226"/>
  <xr:revisionPtr revIDLastSave="0" documentId="8_{E3D758DC-F20D-4F4C-93A1-A0D0B4240FA4}" xr6:coauthVersionLast="45" xr6:coauthVersionMax="45" xr10:uidLastSave="{00000000-0000-0000-0000-000000000000}"/>
  <bookViews>
    <workbookView xWindow="1455" yWindow="1455" windowWidth="15375" windowHeight="7890" activeTab="2" xr2:uid="{00000000-000D-0000-FFFF-FFFF00000000}"/>
  </bookViews>
  <sheets>
    <sheet name="Consumo" sheetId="1" r:id="rId1"/>
    <sheet name="Grafico" sheetId="8" r:id="rId2"/>
    <sheet name="F. Horaria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1" l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D39" i="1"/>
  <c r="AE39" i="1"/>
  <c r="AF39" i="1"/>
  <c r="AI39" i="1"/>
  <c r="AA40" i="1"/>
  <c r="AB40" i="1"/>
  <c r="AD40" i="1"/>
  <c r="AE40" i="1"/>
  <c r="AF40" i="1"/>
  <c r="AI40" i="1"/>
  <c r="E30" i="8"/>
  <c r="F30" i="8"/>
  <c r="J20" i="1"/>
  <c r="J21" i="1"/>
  <c r="J22" i="1"/>
  <c r="J23" i="1"/>
  <c r="J24" i="1"/>
  <c r="J25" i="1"/>
  <c r="J26" i="1"/>
  <c r="J27" i="1"/>
  <c r="J28" i="1"/>
  <c r="J29" i="1"/>
  <c r="J19" i="1"/>
  <c r="G20" i="1"/>
  <c r="G21" i="1"/>
  <c r="G22" i="1"/>
  <c r="G23" i="1"/>
  <c r="G24" i="1"/>
  <c r="G25" i="1"/>
  <c r="G26" i="1"/>
  <c r="G27" i="1"/>
  <c r="G28" i="1"/>
  <c r="G29" i="1"/>
  <c r="G19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G30" i="8" l="1"/>
  <c r="H30" i="8" l="1"/>
</calcChain>
</file>

<file path=xl/sharedStrings.xml><?xml version="1.0" encoding="utf-8"?>
<sst xmlns="http://schemas.openxmlformats.org/spreadsheetml/2006/main" count="59" uniqueCount="50">
  <si>
    <t>Titular</t>
  </si>
  <si>
    <t>Convenida</t>
  </si>
  <si>
    <t>Registrada</t>
  </si>
  <si>
    <t>Excedente</t>
  </si>
  <si>
    <t>Reactiva</t>
  </si>
  <si>
    <t>Punta</t>
  </si>
  <si>
    <t>Total 
Factura</t>
  </si>
  <si>
    <t>Potencia (kW)</t>
  </si>
  <si>
    <t>Enero</t>
  </si>
  <si>
    <t>Febrero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</si>
  <si>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</si>
  <si>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</si>
  <si>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</si>
  <si>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</si>
  <si>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</si>
  <si>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</si>
  <si>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</si>
  <si>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</si>
  <si>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Activa 
Resto 5 - 18</t>
  </si>
  <si>
    <t>Días</t>
  </si>
  <si>
    <t xml:space="preserve"> Promedio día (kWh)</t>
  </si>
  <si>
    <t>Promedio Hora (kW)</t>
  </si>
  <si>
    <t>PROMEDIOS</t>
  </si>
  <si>
    <t>AÑO / MES</t>
  </si>
  <si>
    <t>Septiembre</t>
  </si>
  <si>
    <t>Octubre</t>
  </si>
  <si>
    <t>MIN HIST</t>
  </si>
  <si>
    <t>MAX HIST</t>
  </si>
  <si>
    <t>Período</t>
  </si>
  <si>
    <t>Consumo</t>
  </si>
  <si>
    <t>Promedio</t>
  </si>
  <si>
    <t>MIN</t>
  </si>
  <si>
    <t>MAX</t>
  </si>
  <si>
    <t>Activa 
Punta 18 - 23</t>
  </si>
  <si>
    <t>INTA</t>
  </si>
  <si>
    <t>Activa Valle 
Nocturno 23- 05</t>
  </si>
  <si>
    <t>Energía (kWh)</t>
  </si>
  <si>
    <t>Fuera Punta</t>
  </si>
  <si>
    <t>Fecha de 
Lectura Anterior</t>
  </si>
  <si>
    <t>Fecha de
 Lectura Actual</t>
  </si>
  <si>
    <t>N° de Medidor</t>
  </si>
  <si>
    <t>Fecha de Emision</t>
  </si>
  <si>
    <t>Activa 
Resto</t>
  </si>
  <si>
    <t xml:space="preserve">Activa Valle 
Nocturno </t>
  </si>
  <si>
    <t>Pot. Punta</t>
  </si>
  <si>
    <t>Pot. 
Fpta Resto</t>
  </si>
  <si>
    <t>Pot. Fpta. 
Valle Nocturno</t>
  </si>
  <si>
    <t>Activa
Punta</t>
  </si>
  <si>
    <t>Factor de 
Potencia</t>
  </si>
  <si>
    <t>Consumo del 
Periodo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</si>
</sst>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.00;[Red]&quot;$&quot;\ \-#,##0.00"/>
    <numFmt numFmtId="165" formatCode="_ &quot;$&quot;\ * #,##0.00_ ;_ &quot;$&quot;\ * \-#,##0.00_ ;_ &quot;$&quot;\ * &quot;-&quot;??_ ;_ @_ 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C8686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" fontId="2" fillId="0" borderId="0" xfId="0" applyNumberFormat="1" applyFont="1" applyFill="1" applyBorder="1" applyAlignment="1">
      <alignment horizontal="center" vertical="center"/>
    </xf>
    <xf numFmtId="9" fontId="2" fillId="0" borderId="0" xfId="2" applyFont="1"/>
    <xf numFmtId="9" fontId="2" fillId="0" borderId="0" xfId="2" applyFont="1" applyAlignment="1">
      <alignment horizontal="center"/>
    </xf>
    <xf numFmtId="0" fontId="2" fillId="0" borderId="0" xfId="0" applyFont="1" applyBorder="1"/>
    <xf numFmtId="0" fontId="2" fillId="5" borderId="5" xfId="0" applyFont="1" applyFill="1" applyBorder="1"/>
    <xf numFmtId="2" fontId="2" fillId="5" borderId="5" xfId="0" applyNumberFormat="1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17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0" borderId="1" xfId="1" applyFont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14" fontId="5" fillId="0" borderId="0" xfId="0" applyNumberFormat="1" applyFont="1" applyBorder="1"/>
    <xf numFmtId="0" fontId="5" fillId="0" borderId="0" xfId="0" applyFont="1" applyBorder="1"/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0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9" fontId="5" fillId="0" borderId="0" xfId="2" applyFont="1" applyAlignment="1">
      <alignment horizont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0" fontId="5" fillId="0" borderId="6" xfId="0" applyFont="1" applyBorder="1"/>
    <xf numFmtId="1" fontId="5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C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Consumo mensual histórico [kWh]</a:t>
            </a:r>
            <a:endParaRPr lang="es-A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Consumo!$AD$33:$AO$33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0-4800-ABE6-63DC8B69E25D}"/>
            </c:ext>
          </c:extLst>
        </c:ser>
        <c:ser>
          <c:idx val="1"/>
          <c:order val="1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Consumo!$AD$33:$AO$33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0-4800-ABE6-63DC8B69E25D}"/>
            </c:ext>
          </c:extLst>
        </c:ser>
        <c:ser>
          <c:idx val="2"/>
          <c:order val="2"/>
          <c:tx>
            <c:strRef>
              <c:f>Consumo!$AC$36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Consumo!$AD$33:$AO$33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Consumo!$AD$36:$AO$36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860-4800-ABE6-63DC8B69E25D}"/>
            </c:ext>
          </c:extLst>
        </c:ser>
        <c:ser>
          <c:idx val="3"/>
          <c:order val="3"/>
          <c:tx>
            <c:v>2018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Consumo!$AD$34:$AO$34</c:f>
              <c:numCache>
                <c:formatCode>General</c:formatCode>
                <c:ptCount val="12"/>
                <c:pt idx="0">
                  <c:v>21600</c:v>
                </c:pt>
                <c:pt idx="1">
                  <c:v>19200</c:v>
                </c:pt>
                <c:pt idx="2">
                  <c:v>18060</c:v>
                </c:pt>
                <c:pt idx="3">
                  <c:v>18120</c:v>
                </c:pt>
                <c:pt idx="4">
                  <c:v>17040</c:v>
                </c:pt>
                <c:pt idx="5">
                  <c:v>20820</c:v>
                </c:pt>
                <c:pt idx="6">
                  <c:v>22320</c:v>
                </c:pt>
                <c:pt idx="7">
                  <c:v>22640</c:v>
                </c:pt>
                <c:pt idx="8">
                  <c:v>18000</c:v>
                </c:pt>
                <c:pt idx="9">
                  <c:v>17400</c:v>
                </c:pt>
                <c:pt idx="10">
                  <c:v>15720</c:v>
                </c:pt>
                <c:pt idx="11">
                  <c:v>17160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0-4800-ABE6-63DC8B69E25D}"/>
            </c:ext>
          </c:extLst>
        </c:ser>
        <c:ser>
          <c:idx val="4"/>
          <c:order val="4"/>
          <c:tx>
            <c:v>2019</c:v>
          </c:tx>
          <c:invertIfNegative val="0"/>
          <c:val>
            <c:numRef>
              <c:f>Consumo!$AD$35:$AO$35</c:f>
              <c:numCache>
                <c:formatCode>General</c:formatCode>
                <c:ptCount val="12"/>
                <c:pt idx="0">
                  <c:v>19740</c:v>
                </c:pt>
                <c:pt idx="1">
                  <c:v>18060</c:v>
                </c:pt>
                <c:pt idx="2">
                  <c:v>19200</c:v>
                </c:pt>
                <c:pt idx="3">
                  <c:v>16500</c:v>
                </c:pt>
                <c:pt idx="4">
                  <c:v>19740</c:v>
                </c:pt>
                <c:pt idx="5">
                  <c:v>19020</c:v>
                </c:pt>
                <c:pt idx="6">
                  <c:v>20700</c:v>
                </c:pt>
                <c:pt idx="7">
                  <c:v>20220</c:v>
                </c:pt>
                <c:pt idx="8">
                  <c:v>19260</c:v>
                </c:pt>
                <c:pt idx="9">
                  <c:v>17340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0-4800-ABE6-63DC8B69E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95797120"/>
        <c:axId val="-1695805280"/>
      </c:barChart>
      <c:catAx>
        <c:axId val="-1695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95805280"/>
        <c:crosses val="autoZero"/>
        <c:auto val="1"/>
        <c:lblAlgn val="ctr"/>
        <c:lblOffset val="100"/>
        <c:noMultiLvlLbl val="0"/>
      </c:catAx>
      <c:valAx>
        <c:axId val="-16958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95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b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Potencia</a:t>
            </a:r>
            <a:r>
              <a:rPr lang="es-AR" b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Contratada vs Registrada</a:t>
            </a:r>
            <a:endParaRPr lang="es-AR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Consumo!$E$17:$E$18</c:f>
              <c:strCache>
                <c:ptCount val="2"/>
                <c:pt idx="0">
                  <c:v>Punta</c:v>
                </c:pt>
                <c:pt idx="1">
                  <c:v>Convenida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Consumo!$E$19:$E$40</c:f>
              <c:numCache>
                <c:formatCode>General</c:formatCode>
                <c:ptCount val="22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8-4E32-A6FD-C5273B323B9F}"/>
            </c:ext>
          </c:extLst>
        </c:ser>
        <c:ser>
          <c:idx val="1"/>
          <c:order val="1"/>
          <c:tx>
            <c:strRef>
              <c:f>Consumo!$F$17:$F$18</c:f>
              <c:strCache>
                <c:ptCount val="2"/>
                <c:pt idx="0">
                  <c:v>Punta</c:v>
                </c:pt>
                <c:pt idx="1">
                  <c:v>Registrada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Consumo!$F$19:$F$40</c:f>
              <c:numCache>
                <c:formatCode>General</c:formatCode>
                <c:ptCount val="22"/>
                <c:pt idx="0">
                  <c:v>37</c:v>
                </c:pt>
                <c:pt idx="1">
                  <c:v>34</c:v>
                </c:pt>
                <c:pt idx="2">
                  <c:v>32</c:v>
                </c:pt>
                <c:pt idx="3">
                  <c:v>35</c:v>
                </c:pt>
                <c:pt idx="4">
                  <c:v>31</c:v>
                </c:pt>
                <c:pt idx="5">
                  <c:v>33</c:v>
                </c:pt>
                <c:pt idx="6">
                  <c:v>34</c:v>
                </c:pt>
                <c:pt idx="7">
                  <c:v>44</c:v>
                </c:pt>
                <c:pt idx="8">
                  <c:v>36</c:v>
                </c:pt>
                <c:pt idx="9">
                  <c:v>38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39</c:v>
                </c:pt>
                <c:pt idx="14">
                  <c:v>35</c:v>
                </c:pt>
                <c:pt idx="15">
                  <c:v>31</c:v>
                </c:pt>
                <c:pt idx="16">
                  <c:v>35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35</c:v>
                </c:pt>
                <c:pt idx="2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8-4E32-A6FD-C5273B323B9F}"/>
            </c:ext>
          </c:extLst>
        </c:ser>
        <c:ser>
          <c:idx val="2"/>
          <c:order val="2"/>
          <c:tx>
            <c:strRef>
              <c:f>Consumo!$G$17:$G$18</c:f>
              <c:strCache>
                <c:ptCount val="2"/>
                <c:pt idx="0">
                  <c:v>Punta</c:v>
                </c:pt>
                <c:pt idx="1">
                  <c:v>Excedente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Consumo!$G$19:$G$40</c:f>
            </c:numRef>
          </c:val>
          <c:smooth val="0"/>
          <c:extLst>
            <c:ext xmlns:c16="http://schemas.microsoft.com/office/drawing/2014/chart" uri="{C3380CC4-5D6E-409C-BE32-E72D297353CC}">
              <c16:uniqueId val="{00000002-BFC8-4E32-A6FD-C5273B323B9F}"/>
            </c:ext>
          </c:extLst>
        </c:ser>
        <c:ser>
          <c:idx val="3"/>
          <c:order val="3"/>
          <c:tx>
            <c:strRef>
              <c:f>Consumo!$H$17:$H$18</c:f>
              <c:strCache>
                <c:ptCount val="2"/>
                <c:pt idx="0">
                  <c:v>Fuera Punta</c:v>
                </c:pt>
                <c:pt idx="1">
                  <c:v>Convenida</c:v>
                </c:pt>
              </c:strCache>
            </c:strRef>
          </c:tx>
          <c:spPr>
            <a:ln w="444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Consumo!$H$19:$H$40</c:f>
              <c:numCache>
                <c:formatCode>General</c:formatCode>
                <c:ptCount val="22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C8-4E32-A6FD-C5273B323B9F}"/>
            </c:ext>
          </c:extLst>
        </c:ser>
        <c:ser>
          <c:idx val="4"/>
          <c:order val="4"/>
          <c:tx>
            <c:strRef>
              <c:f>Consumo!$I$17:$I$18</c:f>
              <c:strCache>
                <c:ptCount val="2"/>
                <c:pt idx="0">
                  <c:v>Fuera Punta</c:v>
                </c:pt>
                <c:pt idx="1">
                  <c:v>Registrada</c:v>
                </c:pt>
              </c:strCache>
            </c:strRef>
          </c:tx>
          <c:spPr>
            <a:ln w="444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Consumo!$I$19:$I$40</c:f>
              <c:numCache>
                <c:formatCode>General</c:formatCode>
                <c:ptCount val="22"/>
                <c:pt idx="0">
                  <c:v>94</c:v>
                </c:pt>
                <c:pt idx="1">
                  <c:v>95</c:v>
                </c:pt>
                <c:pt idx="2">
                  <c:v>91</c:v>
                </c:pt>
                <c:pt idx="3">
                  <c:v>86</c:v>
                </c:pt>
                <c:pt idx="4">
                  <c:v>60</c:v>
                </c:pt>
                <c:pt idx="5">
                  <c:v>96</c:v>
                </c:pt>
                <c:pt idx="6">
                  <c:v>105</c:v>
                </c:pt>
                <c:pt idx="7">
                  <c:v>99</c:v>
                </c:pt>
                <c:pt idx="8">
                  <c:v>79</c:v>
                </c:pt>
                <c:pt idx="9">
                  <c:v>49</c:v>
                </c:pt>
                <c:pt idx="10">
                  <c:v>58</c:v>
                </c:pt>
                <c:pt idx="11">
                  <c:v>81</c:v>
                </c:pt>
                <c:pt idx="12">
                  <c:v>90</c:v>
                </c:pt>
                <c:pt idx="13">
                  <c:v>100</c:v>
                </c:pt>
                <c:pt idx="14">
                  <c:v>77</c:v>
                </c:pt>
                <c:pt idx="15">
                  <c:v>57</c:v>
                </c:pt>
                <c:pt idx="16">
                  <c:v>60</c:v>
                </c:pt>
                <c:pt idx="17">
                  <c:v>84</c:v>
                </c:pt>
                <c:pt idx="18">
                  <c:v>92</c:v>
                </c:pt>
                <c:pt idx="19">
                  <c:v>92</c:v>
                </c:pt>
                <c:pt idx="20">
                  <c:v>83</c:v>
                </c:pt>
                <c:pt idx="2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C8-4E32-A6FD-C5273B323B9F}"/>
            </c:ext>
          </c:extLst>
        </c:ser>
        <c:ser>
          <c:idx val="5"/>
          <c:order val="5"/>
          <c:tx>
            <c:strRef>
              <c:f>Consumo!$J$17:$J$18</c:f>
              <c:strCache>
                <c:ptCount val="2"/>
                <c:pt idx="0">
                  <c:v>Fuera Punta</c:v>
                </c:pt>
                <c:pt idx="1">
                  <c:v>Excedente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Consumo!$J$19:$J$40</c:f>
            </c:numRef>
          </c:val>
          <c:smooth val="0"/>
          <c:extLst>
            <c:ext xmlns:c16="http://schemas.microsoft.com/office/drawing/2014/chart" uri="{C3380CC4-5D6E-409C-BE32-E72D297353CC}">
              <c16:uniqueId val="{00000005-BFC8-4E32-A6FD-C5273B32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667935"/>
        <c:axId val="389667519"/>
      </c:lineChart>
      <c:catAx>
        <c:axId val="38966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89667519"/>
        <c:crosses val="autoZero"/>
        <c:auto val="1"/>
        <c:lblAlgn val="ctr"/>
        <c:lblOffset val="100"/>
        <c:noMultiLvlLbl val="0"/>
      </c:catAx>
      <c:valAx>
        <c:axId val="38966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Potencia</a:t>
                </a:r>
                <a:r>
                  <a:rPr lang="es-AR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[kW]</a:t>
                </a:r>
                <a:endParaRPr lang="es-AR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66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Horaria'!$C$2</c:f>
              <c:strCache>
                <c:ptCount val="1"/>
                <c:pt idx="0">
                  <c:v>Activa 
Punta 18 - 23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 Horaria'!$B$3:$B$48</c:f>
              <c:numCache>
                <c:formatCode>mmm\-yy</c:formatCode>
                <c:ptCount val="4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</c:numCache>
            </c:numRef>
          </c:cat>
          <c:val>
            <c:numRef>
              <c:f>'F. Horaria'!$C$3:$C$48</c:f>
              <c:numCache>
                <c:formatCode>General</c:formatCode>
                <c:ptCount val="46"/>
                <c:pt idx="0">
                  <c:v>3600</c:v>
                </c:pt>
                <c:pt idx="1">
                  <c:v>3000</c:v>
                </c:pt>
                <c:pt idx="2">
                  <c:v>3180</c:v>
                </c:pt>
                <c:pt idx="3">
                  <c:v>3240</c:v>
                </c:pt>
                <c:pt idx="4">
                  <c:v>2820</c:v>
                </c:pt>
                <c:pt idx="5">
                  <c:v>3000</c:v>
                </c:pt>
                <c:pt idx="6">
                  <c:v>3180</c:v>
                </c:pt>
                <c:pt idx="7">
                  <c:v>3720</c:v>
                </c:pt>
                <c:pt idx="8">
                  <c:v>3180</c:v>
                </c:pt>
                <c:pt idx="9">
                  <c:v>3180</c:v>
                </c:pt>
                <c:pt idx="10">
                  <c:v>2820</c:v>
                </c:pt>
                <c:pt idx="11">
                  <c:v>3180</c:v>
                </c:pt>
                <c:pt idx="12">
                  <c:v>3480</c:v>
                </c:pt>
                <c:pt idx="13">
                  <c:v>3240</c:v>
                </c:pt>
                <c:pt idx="14">
                  <c:v>3660</c:v>
                </c:pt>
                <c:pt idx="15">
                  <c:v>3120</c:v>
                </c:pt>
                <c:pt idx="16">
                  <c:v>3480</c:v>
                </c:pt>
                <c:pt idx="17">
                  <c:v>3360</c:v>
                </c:pt>
                <c:pt idx="18">
                  <c:v>3060</c:v>
                </c:pt>
                <c:pt idx="19">
                  <c:v>3060</c:v>
                </c:pt>
                <c:pt idx="20">
                  <c:v>3180</c:v>
                </c:pt>
                <c:pt idx="21">
                  <c:v>2940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5-4100-91B3-22622D679A3B}"/>
            </c:ext>
          </c:extLst>
        </c:ser>
        <c:ser>
          <c:idx val="1"/>
          <c:order val="1"/>
          <c:tx>
            <c:strRef>
              <c:f>'F. Horaria'!$D$2</c:f>
              <c:strCache>
                <c:ptCount val="1"/>
                <c:pt idx="0">
                  <c:v>Activa 
Resto 5 - 18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 Horaria'!$B$3:$B$48</c:f>
              <c:numCache>
                <c:formatCode>mmm\-yy</c:formatCode>
                <c:ptCount val="4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</c:numCache>
            </c:numRef>
          </c:cat>
          <c:val>
            <c:numRef>
              <c:f>'F. Horaria'!$D$3:$D$48</c:f>
              <c:numCache>
                <c:formatCode>General</c:formatCode>
                <c:ptCount val="46"/>
                <c:pt idx="0">
                  <c:v>14220</c:v>
                </c:pt>
                <c:pt idx="1">
                  <c:v>12780</c:v>
                </c:pt>
                <c:pt idx="2">
                  <c:v>11220</c:v>
                </c:pt>
                <c:pt idx="3">
                  <c:v>11280</c:v>
                </c:pt>
                <c:pt idx="4">
                  <c:v>10860</c:v>
                </c:pt>
                <c:pt idx="5">
                  <c:v>14280</c:v>
                </c:pt>
                <c:pt idx="6">
                  <c:v>15540</c:v>
                </c:pt>
                <c:pt idx="7">
                  <c:v>15780</c:v>
                </c:pt>
                <c:pt idx="8">
                  <c:v>11160</c:v>
                </c:pt>
                <c:pt idx="9">
                  <c:v>10620</c:v>
                </c:pt>
                <c:pt idx="10">
                  <c:v>9660</c:v>
                </c:pt>
                <c:pt idx="11">
                  <c:v>10500</c:v>
                </c:pt>
                <c:pt idx="12">
                  <c:v>12240</c:v>
                </c:pt>
                <c:pt idx="13">
                  <c:v>11340</c:v>
                </c:pt>
                <c:pt idx="14">
                  <c:v>11520</c:v>
                </c:pt>
                <c:pt idx="15">
                  <c:v>9840</c:v>
                </c:pt>
                <c:pt idx="16">
                  <c:v>12240</c:v>
                </c:pt>
                <c:pt idx="17">
                  <c:v>11700</c:v>
                </c:pt>
                <c:pt idx="18">
                  <c:v>13980</c:v>
                </c:pt>
                <c:pt idx="19">
                  <c:v>13500</c:v>
                </c:pt>
                <c:pt idx="20">
                  <c:v>12420</c:v>
                </c:pt>
                <c:pt idx="21">
                  <c:v>10920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5-4100-91B3-22622D679A3B}"/>
            </c:ext>
          </c:extLst>
        </c:ser>
        <c:ser>
          <c:idx val="2"/>
          <c:order val="2"/>
          <c:tx>
            <c:strRef>
              <c:f>'F. Horaria'!$E$2</c:f>
              <c:strCache>
                <c:ptCount val="1"/>
                <c:pt idx="0">
                  <c:v>Activa Valle 
Nocturno 23- 05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'F. Horaria'!$B$3:$B$48</c:f>
              <c:numCache>
                <c:formatCode>mmm\-yy</c:formatCode>
                <c:ptCount val="4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</c:numCache>
            </c:numRef>
          </c:cat>
          <c:val>
            <c:numRef>
              <c:f>'F. Horaria'!$E$3:$E$48</c:f>
              <c:numCache>
                <c:formatCode>General</c:formatCode>
                <c:ptCount val="46"/>
                <c:pt idx="0">
                  <c:v>3780</c:v>
                </c:pt>
                <c:pt idx="1">
                  <c:v>3420</c:v>
                </c:pt>
                <c:pt idx="2">
                  <c:v>3660</c:v>
                </c:pt>
                <c:pt idx="3">
                  <c:v>3600</c:v>
                </c:pt>
                <c:pt idx="4">
                  <c:v>3360</c:v>
                </c:pt>
                <c:pt idx="5">
                  <c:v>3540</c:v>
                </c:pt>
                <c:pt idx="6">
                  <c:v>3600</c:v>
                </c:pt>
                <c:pt idx="7">
                  <c:v>4140</c:v>
                </c:pt>
                <c:pt idx="8">
                  <c:v>3660</c:v>
                </c:pt>
                <c:pt idx="9">
                  <c:v>3600</c:v>
                </c:pt>
                <c:pt idx="10">
                  <c:v>3240</c:v>
                </c:pt>
                <c:pt idx="11">
                  <c:v>3480</c:v>
                </c:pt>
                <c:pt idx="12">
                  <c:v>4020</c:v>
                </c:pt>
                <c:pt idx="13">
                  <c:v>3480</c:v>
                </c:pt>
                <c:pt idx="14">
                  <c:v>4020</c:v>
                </c:pt>
                <c:pt idx="15">
                  <c:v>3540</c:v>
                </c:pt>
                <c:pt idx="16">
                  <c:v>4020</c:v>
                </c:pt>
                <c:pt idx="17">
                  <c:v>3960</c:v>
                </c:pt>
                <c:pt idx="18">
                  <c:v>3660</c:v>
                </c:pt>
                <c:pt idx="19">
                  <c:v>3660</c:v>
                </c:pt>
                <c:pt idx="20">
                  <c:v>3660</c:v>
                </c:pt>
                <c:pt idx="21">
                  <c:v>3480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5-4100-91B3-22622D679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5811808"/>
        <c:axId val="-1695804736"/>
      </c:lineChart>
      <c:dateAx>
        <c:axId val="-1695811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95804736"/>
        <c:crosses val="autoZero"/>
        <c:auto val="1"/>
        <c:lblOffset val="100"/>
        <c:baseTimeUnit val="months"/>
      </c:dateAx>
      <c:valAx>
        <c:axId val="-16958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6958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276753</xdr:colOff>
      <xdr:row>15</xdr:row>
      <xdr:rowOff>64028</xdr:rowOff>
    </xdr:from>
    <xdr:to>
      <xdr:col>38</xdr:col>
      <xdr:colOff>397933</xdr:colOff>
      <xdr:row>31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32E52C-DC0E-487A-B913-D3EBBB354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237066</xdr:colOff>
      <xdr:row>17</xdr:row>
      <xdr:rowOff>270933</xdr:rowOff>
    </xdr:from>
    <xdr:to>
      <xdr:col>21</xdr:col>
      <xdr:colOff>50799</xdr:colOff>
      <xdr:row>45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932F0A-9936-481F-BE20-D07E89050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71437</xdr:rowOff>
    </xdr:from>
    <xdr:to>
      <xdr:col>14</xdr:col>
      <xdr:colOff>276225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3:AO75"/>
  <sheetViews>
    <sheetView showGridLines="0" topLeftCell="A15" zoomScale="90" zoomScaleNormal="90" workbookViewId="0">
      <selection activeCell="T22" sqref="T22"/>
    </sheetView>
  </sheetViews>
  <sheetFormatPr baseColWidth="10" defaultColWidth="9.140625" defaultRowHeight="12.75" x14ac:dyDescent="0.2"/>
  <cols>
    <col min="1" max="1" width="11.42578125" style="22" customWidth="1"/>
    <col min="2" max="2" width="12.28515625" style="22" bestFit="1" customWidth="1"/>
    <col min="3" max="3" width="11" style="22" hidden="1" customWidth="1"/>
    <col min="4" max="4" width="11.42578125" style="22" bestFit="1" customWidth="1"/>
    <col min="5" max="5" width="10.28515625" style="22" bestFit="1" customWidth="1"/>
    <col min="6" max="6" width="10.42578125" style="22" bestFit="1" customWidth="1"/>
    <col min="7" max="7" width="10.28515625" style="22" hidden="1" customWidth="1"/>
    <col min="8" max="8" width="10.28515625" style="22" bestFit="1" customWidth="1"/>
    <col min="9" max="9" width="10.42578125" style="22" bestFit="1" customWidth="1"/>
    <col min="10" max="10" width="10.28515625" style="22" hidden="1" customWidth="1"/>
    <col min="11" max="11" width="9.28515625" style="22" bestFit="1" customWidth="1"/>
    <col min="12" max="13" width="7.28515625" style="22" customWidth="1"/>
    <col min="14" max="14" width="11" style="22" bestFit="1" customWidth="1"/>
    <col min="15" max="15" width="8.5703125" style="22" bestFit="1" customWidth="1"/>
    <col min="16" max="16" width="6.28515625" style="22" customWidth="1"/>
    <col min="17" max="17" width="7.85546875" style="22" bestFit="1" customWidth="1"/>
    <col min="18" max="18" width="9.5703125" style="22" bestFit="1" customWidth="1"/>
    <col min="19" max="19" width="12.7109375" style="22" customWidth="1"/>
    <col min="20" max="20" width="9.5703125" style="35" bestFit="1" customWidth="1"/>
    <col min="21" max="21" width="7.7109375" style="35" bestFit="1" customWidth="1"/>
    <col min="22" max="22" width="9.85546875" style="50" customWidth="1"/>
    <col min="23" max="24" width="9.140625" style="35" bestFit="1" customWidth="1"/>
    <col min="25" max="25" width="4.7109375" style="35" bestFit="1" customWidth="1"/>
    <col min="26" max="26" width="10.7109375" style="35" bestFit="1" customWidth="1"/>
    <col min="27" max="27" width="9.28515625" style="35" customWidth="1"/>
    <col min="28" max="28" width="9.140625" style="35"/>
    <col min="29" max="29" width="10.28515625" style="35" bestFit="1" customWidth="1"/>
    <col min="30" max="30" width="8.7109375" style="35" bestFit="1" customWidth="1"/>
    <col min="31" max="31" width="7.42578125" style="35" bestFit="1" customWidth="1"/>
    <col min="32" max="33" width="6" style="35" bestFit="1" customWidth="1"/>
    <col min="34" max="34" width="9.42578125" style="35" bestFit="1" customWidth="1"/>
    <col min="35" max="35" width="8.7109375" style="35" bestFit="1" customWidth="1"/>
    <col min="36" max="36" width="7.42578125" style="35" bestFit="1" customWidth="1"/>
    <col min="37" max="37" width="6.5703125" style="35" bestFit="1" customWidth="1"/>
    <col min="38" max="38" width="10.28515625" style="35" bestFit="1" customWidth="1"/>
    <col min="39" max="39" width="7.42578125" style="35" bestFit="1" customWidth="1"/>
    <col min="40" max="40" width="9.5703125" style="35" bestFit="1" customWidth="1"/>
    <col min="41" max="41" width="9.28515625" style="35" bestFit="1" customWidth="1"/>
    <col min="42" max="16384" width="9.140625" style="35"/>
  </cols>
  <sheetData>
    <row r="13" spans="1:29" x14ac:dyDescent="0.2">
      <c r="A13" s="21" t="s">
        <v>0</v>
      </c>
      <c r="B13" s="21" t="s">
        <v>34</v>
      </c>
    </row>
    <row r="14" spans="1:29" ht="25.5" x14ac:dyDescent="0.2">
      <c r="A14" s="23" t="s">
        <v>40</v>
      </c>
      <c r="B14" s="21">
        <v>650039201</v>
      </c>
      <c r="U14" s="36"/>
      <c r="V14" s="62"/>
      <c r="W14" s="37"/>
      <c r="X14" s="37"/>
      <c r="Y14" s="37"/>
      <c r="Z14" s="37"/>
      <c r="AA14" s="37"/>
      <c r="AB14" s="37"/>
      <c r="AC14" s="37"/>
    </row>
    <row r="15" spans="1:29" x14ac:dyDescent="0.2">
      <c r="A15" s="68"/>
      <c r="B15" s="69"/>
      <c r="L15" s="67" t="s">
        <v>36</v>
      </c>
      <c r="M15" s="67"/>
      <c r="N15" s="67"/>
      <c r="U15" s="36"/>
      <c r="V15" s="63"/>
      <c r="W15" s="37"/>
      <c r="X15" s="37"/>
      <c r="Y15" s="37"/>
      <c r="Z15" s="37"/>
      <c r="AA15" s="37"/>
      <c r="AB15" s="37"/>
      <c r="AC15" s="37"/>
    </row>
    <row r="16" spans="1:29" ht="15" customHeight="1" x14ac:dyDescent="0.2">
      <c r="A16" s="70" t="s">
        <v>41</v>
      </c>
      <c r="B16" s="66" t="s">
        <v>38</v>
      </c>
      <c r="C16" s="66" t="s">
        <v>39</v>
      </c>
      <c r="D16" s="66" t="s">
        <v>49</v>
      </c>
      <c r="E16" s="67" t="s">
        <v>7</v>
      </c>
      <c r="F16" s="67"/>
      <c r="G16" s="67"/>
      <c r="H16" s="67"/>
      <c r="I16" s="67"/>
      <c r="J16" s="67"/>
      <c r="K16" s="66" t="s">
        <v>48</v>
      </c>
      <c r="L16" s="66" t="s">
        <v>47</v>
      </c>
      <c r="M16" s="66" t="s">
        <v>42</v>
      </c>
      <c r="N16" s="66" t="s">
        <v>43</v>
      </c>
      <c r="O16" s="67" t="s">
        <v>4</v>
      </c>
      <c r="P16" s="66" t="s">
        <v>44</v>
      </c>
      <c r="Q16" s="66" t="s">
        <v>45</v>
      </c>
      <c r="R16" s="66" t="s">
        <v>46</v>
      </c>
      <c r="S16" s="66" t="s">
        <v>6</v>
      </c>
      <c r="U16" s="73" t="s">
        <v>28</v>
      </c>
      <c r="V16" s="73" t="s">
        <v>41</v>
      </c>
      <c r="W16" s="73" t="s">
        <v>38</v>
      </c>
      <c r="X16" s="73" t="s">
        <v>39</v>
      </c>
      <c r="Y16" s="73" t="s">
        <v>19</v>
      </c>
      <c r="Z16" s="73" t="s">
        <v>49</v>
      </c>
      <c r="AA16" s="75" t="s">
        <v>20</v>
      </c>
      <c r="AB16" s="73" t="s">
        <v>21</v>
      </c>
    </row>
    <row r="17" spans="1:41" ht="15" customHeight="1" x14ac:dyDescent="0.2">
      <c r="A17" s="71"/>
      <c r="B17" s="66"/>
      <c r="C17" s="67"/>
      <c r="D17" s="66"/>
      <c r="E17" s="67" t="s">
        <v>5</v>
      </c>
      <c r="F17" s="67"/>
      <c r="G17" s="67"/>
      <c r="H17" s="67" t="s">
        <v>37</v>
      </c>
      <c r="I17" s="67"/>
      <c r="J17" s="67"/>
      <c r="K17" s="67"/>
      <c r="L17" s="67"/>
      <c r="M17" s="66"/>
      <c r="N17" s="67"/>
      <c r="O17" s="67"/>
      <c r="P17" s="66"/>
      <c r="Q17" s="67"/>
      <c r="R17" s="67"/>
      <c r="S17" s="67"/>
      <c r="U17" s="73"/>
      <c r="V17" s="73"/>
      <c r="W17" s="73"/>
      <c r="X17" s="74"/>
      <c r="Y17" s="73"/>
      <c r="Z17" s="73"/>
      <c r="AA17" s="76"/>
      <c r="AB17" s="73"/>
    </row>
    <row r="18" spans="1:41" ht="30" customHeight="1" x14ac:dyDescent="0.2">
      <c r="A18" s="72"/>
      <c r="B18" s="66"/>
      <c r="C18" s="67"/>
      <c r="D18" s="66"/>
      <c r="E18" s="21" t="s">
        <v>1</v>
      </c>
      <c r="F18" s="21" t="s">
        <v>2</v>
      </c>
      <c r="G18" s="21" t="s">
        <v>3</v>
      </c>
      <c r="H18" s="21" t="s">
        <v>1</v>
      </c>
      <c r="I18" s="21" t="s">
        <v>2</v>
      </c>
      <c r="J18" s="21" t="s">
        <v>3</v>
      </c>
      <c r="K18" s="67"/>
      <c r="L18" s="67"/>
      <c r="M18" s="66"/>
      <c r="N18" s="67"/>
      <c r="O18" s="67"/>
      <c r="P18" s="66"/>
      <c r="Q18" s="67"/>
      <c r="R18" s="67"/>
      <c r="S18" s="67"/>
      <c r="U18" s="73"/>
      <c r="V18" s="73"/>
      <c r="W18" s="73"/>
      <c r="X18" s="74"/>
      <c r="Y18" s="73"/>
      <c r="Z18" s="73"/>
      <c r="AA18" s="77"/>
      <c r="AB18" s="73"/>
    </row>
    <row r="19" spans="1:41" x14ac:dyDescent="0.2">
      <c r="A19" s="25">
        <v>43132</v>
      </c>
      <c r="B19" s="25">
        <v>43101</v>
      </c>
      <c r="C19" s="25">
        <v>43132</v>
      </c>
      <c r="D19" s="26">
        <v>21600</v>
      </c>
      <c r="E19" s="27">
        <v>48</v>
      </c>
      <c r="F19" s="27">
        <v>37</v>
      </c>
      <c r="G19" s="26">
        <f>E19-F19</f>
        <v>11</v>
      </c>
      <c r="H19" s="27">
        <v>120</v>
      </c>
      <c r="I19" s="27">
        <v>94</v>
      </c>
      <c r="J19" s="26">
        <f>H19-I19</f>
        <v>26</v>
      </c>
      <c r="K19" s="26">
        <v>0.34399999999999997</v>
      </c>
      <c r="L19" s="28">
        <v>3600</v>
      </c>
      <c r="M19" s="29">
        <v>14220</v>
      </c>
      <c r="N19" s="28">
        <v>3780</v>
      </c>
      <c r="O19" s="28">
        <v>7440</v>
      </c>
      <c r="P19" s="28">
        <v>37</v>
      </c>
      <c r="Q19" s="28">
        <v>94</v>
      </c>
      <c r="R19" s="28">
        <v>31</v>
      </c>
      <c r="S19" s="30">
        <v>67014.05</v>
      </c>
      <c r="U19" s="45">
        <v>43101</v>
      </c>
      <c r="V19" s="64">
        <v>43132</v>
      </c>
      <c r="W19" s="46">
        <v>43101</v>
      </c>
      <c r="X19" s="46">
        <v>43132</v>
      </c>
      <c r="Y19" s="28">
        <v>31</v>
      </c>
      <c r="Z19" s="47">
        <v>21600</v>
      </c>
      <c r="AA19" s="48">
        <f t="shared" ref="AA19:AA40" si="0">Z19/Y19</f>
        <v>696.77419354838707</v>
      </c>
      <c r="AB19" s="48">
        <f t="shared" ref="AB19:AB40" si="1">Z19/(Y19*24)</f>
        <v>29.032258064516128</v>
      </c>
    </row>
    <row r="20" spans="1:41" x14ac:dyDescent="0.2">
      <c r="A20" s="25">
        <v>43160</v>
      </c>
      <c r="B20" s="25">
        <v>43132</v>
      </c>
      <c r="C20" s="25">
        <v>43160</v>
      </c>
      <c r="D20" s="29">
        <v>19200</v>
      </c>
      <c r="E20" s="28">
        <v>48</v>
      </c>
      <c r="F20" s="28">
        <v>34</v>
      </c>
      <c r="G20" s="26">
        <f t="shared" ref="G20:G29" si="2">E20-F20</f>
        <v>14</v>
      </c>
      <c r="H20" s="28">
        <v>120</v>
      </c>
      <c r="I20" s="28">
        <v>95</v>
      </c>
      <c r="J20" s="26">
        <f t="shared" ref="J20:J29" si="3">H20-I20</f>
        <v>25</v>
      </c>
      <c r="K20" s="29">
        <v>0.28699999999999998</v>
      </c>
      <c r="L20" s="28">
        <v>3000</v>
      </c>
      <c r="M20" s="29">
        <v>12780</v>
      </c>
      <c r="N20" s="28">
        <v>3420</v>
      </c>
      <c r="O20" s="28">
        <v>5520</v>
      </c>
      <c r="P20" s="28">
        <v>34</v>
      </c>
      <c r="Q20" s="28">
        <v>95</v>
      </c>
      <c r="R20" s="28">
        <v>32</v>
      </c>
      <c r="S20" s="31">
        <v>74041.509999999995</v>
      </c>
      <c r="U20" s="45">
        <v>43132</v>
      </c>
      <c r="V20" s="64">
        <v>43160</v>
      </c>
      <c r="W20" s="46">
        <v>43132</v>
      </c>
      <c r="X20" s="46">
        <v>43160</v>
      </c>
      <c r="Y20" s="28">
        <v>28</v>
      </c>
      <c r="Z20" s="49">
        <v>19200</v>
      </c>
      <c r="AA20" s="48">
        <f t="shared" si="0"/>
        <v>685.71428571428567</v>
      </c>
      <c r="AB20" s="48">
        <f t="shared" si="1"/>
        <v>28.571428571428573</v>
      </c>
    </row>
    <row r="21" spans="1:41" x14ac:dyDescent="0.2">
      <c r="A21" s="25">
        <v>43192</v>
      </c>
      <c r="B21" s="25">
        <v>43160</v>
      </c>
      <c r="C21" s="25">
        <v>43191</v>
      </c>
      <c r="D21" s="29">
        <v>18060</v>
      </c>
      <c r="E21" s="28">
        <v>48</v>
      </c>
      <c r="F21" s="28">
        <v>32</v>
      </c>
      <c r="G21" s="26">
        <f t="shared" si="2"/>
        <v>16</v>
      </c>
      <c r="H21" s="28">
        <v>120</v>
      </c>
      <c r="I21" s="28">
        <v>91</v>
      </c>
      <c r="J21" s="26">
        <f t="shared" si="3"/>
        <v>29</v>
      </c>
      <c r="K21" s="29">
        <v>0.246</v>
      </c>
      <c r="L21" s="28">
        <v>3180</v>
      </c>
      <c r="M21" s="29">
        <v>11220</v>
      </c>
      <c r="N21" s="28">
        <v>3660</v>
      </c>
      <c r="O21" s="28">
        <v>4440</v>
      </c>
      <c r="P21" s="28">
        <v>32</v>
      </c>
      <c r="Q21" s="28">
        <v>91</v>
      </c>
      <c r="R21" s="28">
        <v>31</v>
      </c>
      <c r="S21" s="30">
        <v>71954.48</v>
      </c>
      <c r="U21" s="45">
        <v>43160</v>
      </c>
      <c r="V21" s="64">
        <v>43192</v>
      </c>
      <c r="W21" s="46">
        <v>43160</v>
      </c>
      <c r="X21" s="46">
        <v>43191</v>
      </c>
      <c r="Y21" s="28">
        <v>31</v>
      </c>
      <c r="Z21" s="49">
        <v>18060</v>
      </c>
      <c r="AA21" s="48">
        <f t="shared" si="0"/>
        <v>582.58064516129036</v>
      </c>
      <c r="AB21" s="48">
        <f t="shared" si="1"/>
        <v>24.274193548387096</v>
      </c>
    </row>
    <row r="22" spans="1:41" x14ac:dyDescent="0.2">
      <c r="A22" s="25">
        <v>43222</v>
      </c>
      <c r="B22" s="25">
        <v>43191</v>
      </c>
      <c r="C22" s="25">
        <v>43221</v>
      </c>
      <c r="D22" s="29">
        <v>18120</v>
      </c>
      <c r="E22" s="28">
        <v>48</v>
      </c>
      <c r="F22" s="28">
        <v>35</v>
      </c>
      <c r="G22" s="26">
        <f t="shared" si="2"/>
        <v>13</v>
      </c>
      <c r="H22" s="28">
        <v>120</v>
      </c>
      <c r="I22" s="28">
        <v>86</v>
      </c>
      <c r="J22" s="26">
        <f t="shared" si="3"/>
        <v>34</v>
      </c>
      <c r="K22" s="29">
        <v>0.27800000000000002</v>
      </c>
      <c r="L22" s="28">
        <v>3240</v>
      </c>
      <c r="M22" s="29">
        <v>11280</v>
      </c>
      <c r="N22" s="28">
        <v>3600</v>
      </c>
      <c r="O22" s="28">
        <v>5040</v>
      </c>
      <c r="P22" s="28">
        <v>35</v>
      </c>
      <c r="Q22" s="28">
        <v>85</v>
      </c>
      <c r="R22" s="28">
        <v>37</v>
      </c>
      <c r="S22" s="30">
        <v>72074.89</v>
      </c>
      <c r="U22" s="45">
        <v>43191</v>
      </c>
      <c r="V22" s="64">
        <v>43222</v>
      </c>
      <c r="W22" s="46">
        <v>43191</v>
      </c>
      <c r="X22" s="46">
        <v>43221</v>
      </c>
      <c r="Y22" s="28">
        <v>30</v>
      </c>
      <c r="Z22" s="49">
        <v>18120</v>
      </c>
      <c r="AA22" s="48">
        <f t="shared" si="0"/>
        <v>604</v>
      </c>
      <c r="AB22" s="48">
        <f t="shared" si="1"/>
        <v>25.166666666666668</v>
      </c>
    </row>
    <row r="23" spans="1:41" x14ac:dyDescent="0.2">
      <c r="A23" s="25">
        <v>43254</v>
      </c>
      <c r="B23" s="25">
        <v>43221</v>
      </c>
      <c r="C23" s="25">
        <v>43252</v>
      </c>
      <c r="D23" s="29">
        <v>17040</v>
      </c>
      <c r="E23" s="28">
        <v>48</v>
      </c>
      <c r="F23" s="28">
        <v>31</v>
      </c>
      <c r="G23" s="26">
        <f t="shared" si="2"/>
        <v>17</v>
      </c>
      <c r="H23" s="28">
        <v>120</v>
      </c>
      <c r="I23" s="28">
        <v>60</v>
      </c>
      <c r="J23" s="26">
        <f t="shared" si="3"/>
        <v>60</v>
      </c>
      <c r="K23" s="29">
        <v>0.222</v>
      </c>
      <c r="L23" s="28">
        <v>2820</v>
      </c>
      <c r="M23" s="29">
        <v>10860</v>
      </c>
      <c r="N23" s="28">
        <v>3360</v>
      </c>
      <c r="O23" s="28">
        <v>3780</v>
      </c>
      <c r="P23" s="28">
        <v>31</v>
      </c>
      <c r="Q23" s="28">
        <v>60</v>
      </c>
      <c r="R23" s="28">
        <v>30</v>
      </c>
      <c r="S23" s="30">
        <v>70103.320000000007</v>
      </c>
      <c r="U23" s="45">
        <v>43221</v>
      </c>
      <c r="V23" s="64">
        <v>43254</v>
      </c>
      <c r="W23" s="46">
        <v>43221</v>
      </c>
      <c r="X23" s="46">
        <v>43252</v>
      </c>
      <c r="Y23" s="28">
        <v>31</v>
      </c>
      <c r="Z23" s="49">
        <v>17040</v>
      </c>
      <c r="AA23" s="48">
        <f t="shared" si="0"/>
        <v>549.67741935483866</v>
      </c>
      <c r="AB23" s="48">
        <f t="shared" si="1"/>
        <v>22.903225806451612</v>
      </c>
    </row>
    <row r="24" spans="1:41" x14ac:dyDescent="0.2">
      <c r="A24" s="25">
        <v>43283</v>
      </c>
      <c r="B24" s="25">
        <v>43252</v>
      </c>
      <c r="C24" s="25">
        <v>43282</v>
      </c>
      <c r="D24" s="29">
        <v>20820</v>
      </c>
      <c r="E24" s="28">
        <v>48</v>
      </c>
      <c r="F24" s="28">
        <v>33</v>
      </c>
      <c r="G24" s="26">
        <f t="shared" si="2"/>
        <v>15</v>
      </c>
      <c r="H24" s="28">
        <v>120</v>
      </c>
      <c r="I24" s="28">
        <v>96</v>
      </c>
      <c r="J24" s="26">
        <f t="shared" si="3"/>
        <v>24</v>
      </c>
      <c r="K24" s="29">
        <v>0.17</v>
      </c>
      <c r="L24" s="28">
        <v>3000</v>
      </c>
      <c r="M24" s="29">
        <v>14280</v>
      </c>
      <c r="N24" s="28">
        <v>3540</v>
      </c>
      <c r="O24" s="28">
        <v>3540</v>
      </c>
      <c r="P24" s="28">
        <v>33</v>
      </c>
      <c r="Q24" s="28">
        <v>96</v>
      </c>
      <c r="R24" s="28">
        <v>33</v>
      </c>
      <c r="S24" s="30">
        <v>77036.639999999999</v>
      </c>
      <c r="U24" s="45">
        <v>43252</v>
      </c>
      <c r="V24" s="64">
        <v>43283</v>
      </c>
      <c r="W24" s="46">
        <v>43252</v>
      </c>
      <c r="X24" s="46">
        <v>43282</v>
      </c>
      <c r="Y24" s="28">
        <v>30</v>
      </c>
      <c r="Z24" s="49">
        <v>20820</v>
      </c>
      <c r="AA24" s="48">
        <f t="shared" si="0"/>
        <v>694</v>
      </c>
      <c r="AB24" s="48">
        <f t="shared" si="1"/>
        <v>28.916666666666668</v>
      </c>
    </row>
    <row r="25" spans="1:41" x14ac:dyDescent="0.2">
      <c r="A25" s="25">
        <v>43314</v>
      </c>
      <c r="B25" s="25">
        <v>43282</v>
      </c>
      <c r="C25" s="25">
        <v>43313</v>
      </c>
      <c r="D25" s="29">
        <v>22320</v>
      </c>
      <c r="E25" s="28">
        <v>48</v>
      </c>
      <c r="F25" s="28">
        <v>34</v>
      </c>
      <c r="G25" s="26">
        <f t="shared" si="2"/>
        <v>14</v>
      </c>
      <c r="H25" s="28">
        <v>120</v>
      </c>
      <c r="I25" s="28">
        <v>105</v>
      </c>
      <c r="J25" s="26">
        <f t="shared" si="3"/>
        <v>15</v>
      </c>
      <c r="K25" s="29">
        <v>0.153</v>
      </c>
      <c r="L25" s="28">
        <v>3180</v>
      </c>
      <c r="M25" s="29">
        <v>15540</v>
      </c>
      <c r="N25" s="28">
        <v>3600</v>
      </c>
      <c r="O25" s="28">
        <v>3420</v>
      </c>
      <c r="P25" s="28">
        <v>34</v>
      </c>
      <c r="Q25" s="28">
        <v>105</v>
      </c>
      <c r="R25" s="28">
        <v>32</v>
      </c>
      <c r="S25" s="30">
        <v>79810.09</v>
      </c>
      <c r="U25" s="45">
        <v>43282</v>
      </c>
      <c r="V25" s="64">
        <v>43314</v>
      </c>
      <c r="W25" s="46">
        <v>43282</v>
      </c>
      <c r="X25" s="46">
        <v>43313</v>
      </c>
      <c r="Y25" s="28">
        <v>31</v>
      </c>
      <c r="Z25" s="49">
        <v>22320</v>
      </c>
      <c r="AA25" s="48">
        <f t="shared" si="0"/>
        <v>720</v>
      </c>
      <c r="AB25" s="48">
        <f t="shared" si="1"/>
        <v>30</v>
      </c>
    </row>
    <row r="26" spans="1:41" x14ac:dyDescent="0.2">
      <c r="A26" s="25">
        <v>43346</v>
      </c>
      <c r="B26" s="25">
        <v>43313</v>
      </c>
      <c r="C26" s="25">
        <v>43344</v>
      </c>
      <c r="D26" s="29">
        <v>22640</v>
      </c>
      <c r="E26" s="28">
        <v>48</v>
      </c>
      <c r="F26" s="28">
        <v>44</v>
      </c>
      <c r="G26" s="26">
        <f t="shared" si="2"/>
        <v>4</v>
      </c>
      <c r="H26" s="28">
        <v>120</v>
      </c>
      <c r="I26" s="28">
        <v>99</v>
      </c>
      <c r="J26" s="26">
        <f t="shared" si="3"/>
        <v>21</v>
      </c>
      <c r="K26" s="29">
        <v>0.20599999999999999</v>
      </c>
      <c r="L26" s="28">
        <v>3720</v>
      </c>
      <c r="M26" s="29">
        <v>15780</v>
      </c>
      <c r="N26" s="28">
        <v>4140</v>
      </c>
      <c r="O26" s="28">
        <v>4860</v>
      </c>
      <c r="P26" s="28">
        <v>44</v>
      </c>
      <c r="Q26" s="28">
        <v>99</v>
      </c>
      <c r="R26" s="28">
        <v>37</v>
      </c>
      <c r="S26" s="32">
        <v>104476.25</v>
      </c>
      <c r="U26" s="45">
        <v>43313</v>
      </c>
      <c r="V26" s="64">
        <v>43346</v>
      </c>
      <c r="W26" s="46">
        <v>43313</v>
      </c>
      <c r="X26" s="46">
        <v>43344</v>
      </c>
      <c r="Y26" s="28">
        <v>31</v>
      </c>
      <c r="Z26" s="49">
        <v>22640</v>
      </c>
      <c r="AA26" s="48">
        <f t="shared" si="0"/>
        <v>730.32258064516134</v>
      </c>
      <c r="AB26" s="48">
        <f t="shared" si="1"/>
        <v>30.43010752688172</v>
      </c>
    </row>
    <row r="27" spans="1:41" x14ac:dyDescent="0.2">
      <c r="A27" s="25">
        <v>43375</v>
      </c>
      <c r="B27" s="25">
        <v>43344</v>
      </c>
      <c r="C27" s="25">
        <v>43374</v>
      </c>
      <c r="D27" s="29">
        <v>18000</v>
      </c>
      <c r="E27" s="33">
        <v>48</v>
      </c>
      <c r="F27" s="33">
        <v>36</v>
      </c>
      <c r="G27" s="26">
        <f t="shared" si="2"/>
        <v>12</v>
      </c>
      <c r="H27" s="33">
        <v>120</v>
      </c>
      <c r="I27" s="33">
        <v>79</v>
      </c>
      <c r="J27" s="26">
        <f t="shared" si="3"/>
        <v>41</v>
      </c>
      <c r="K27" s="29">
        <v>0.25</v>
      </c>
      <c r="L27" s="28">
        <v>3180</v>
      </c>
      <c r="M27" s="29">
        <v>11160</v>
      </c>
      <c r="N27" s="33">
        <v>3660</v>
      </c>
      <c r="O27" s="33">
        <v>4500</v>
      </c>
      <c r="P27" s="33">
        <v>36</v>
      </c>
      <c r="Q27" s="33">
        <v>79</v>
      </c>
      <c r="R27" s="33">
        <v>36</v>
      </c>
      <c r="S27" s="30">
        <v>90397.23</v>
      </c>
      <c r="U27" s="45">
        <v>43344</v>
      </c>
      <c r="V27" s="64">
        <v>43375</v>
      </c>
      <c r="W27" s="46">
        <v>43344</v>
      </c>
      <c r="X27" s="46">
        <v>43374</v>
      </c>
      <c r="Y27" s="28">
        <v>30</v>
      </c>
      <c r="Z27" s="49">
        <v>18000</v>
      </c>
      <c r="AA27" s="48">
        <f t="shared" si="0"/>
        <v>600</v>
      </c>
      <c r="AB27" s="48">
        <f t="shared" si="1"/>
        <v>25</v>
      </c>
    </row>
    <row r="28" spans="1:41" x14ac:dyDescent="0.2">
      <c r="A28" s="25">
        <v>43405</v>
      </c>
      <c r="B28" s="25">
        <v>43374</v>
      </c>
      <c r="C28" s="25">
        <v>43405</v>
      </c>
      <c r="D28" s="29">
        <v>17400</v>
      </c>
      <c r="E28" s="28">
        <v>48</v>
      </c>
      <c r="F28" s="28">
        <v>38</v>
      </c>
      <c r="G28" s="26">
        <f t="shared" si="2"/>
        <v>10</v>
      </c>
      <c r="H28" s="28">
        <v>120</v>
      </c>
      <c r="I28" s="28">
        <v>49</v>
      </c>
      <c r="J28" s="26">
        <f t="shared" si="3"/>
        <v>71</v>
      </c>
      <c r="K28" s="29">
        <v>0.221</v>
      </c>
      <c r="L28" s="28">
        <v>3180</v>
      </c>
      <c r="M28" s="29">
        <v>10620</v>
      </c>
      <c r="N28" s="28">
        <v>3600</v>
      </c>
      <c r="O28" s="28">
        <v>3840</v>
      </c>
      <c r="P28" s="28">
        <v>38</v>
      </c>
      <c r="Q28" s="28">
        <v>49</v>
      </c>
      <c r="R28" s="28">
        <v>32</v>
      </c>
      <c r="S28" s="30">
        <v>88905.85</v>
      </c>
      <c r="U28" s="45">
        <v>43374</v>
      </c>
      <c r="V28" s="64">
        <v>43405</v>
      </c>
      <c r="W28" s="46">
        <v>43374</v>
      </c>
      <c r="X28" s="46">
        <v>43405</v>
      </c>
      <c r="Y28" s="28">
        <v>31</v>
      </c>
      <c r="Z28" s="49">
        <v>17400</v>
      </c>
      <c r="AA28" s="48">
        <f t="shared" si="0"/>
        <v>561.29032258064512</v>
      </c>
      <c r="AB28" s="48">
        <f t="shared" si="1"/>
        <v>23.387096774193548</v>
      </c>
    </row>
    <row r="29" spans="1:41" x14ac:dyDescent="0.2">
      <c r="A29" s="25">
        <v>43436</v>
      </c>
      <c r="B29" s="25">
        <v>43405</v>
      </c>
      <c r="C29" s="25">
        <v>43435</v>
      </c>
      <c r="D29" s="29">
        <v>15720</v>
      </c>
      <c r="E29" s="28">
        <v>48</v>
      </c>
      <c r="F29" s="28">
        <v>31</v>
      </c>
      <c r="G29" s="26">
        <f t="shared" si="2"/>
        <v>17</v>
      </c>
      <c r="H29" s="28">
        <v>120</v>
      </c>
      <c r="I29" s="28">
        <v>58</v>
      </c>
      <c r="J29" s="26">
        <f t="shared" si="3"/>
        <v>62</v>
      </c>
      <c r="K29" s="34">
        <v>0.28199999999999997</v>
      </c>
      <c r="L29" s="28">
        <v>2820</v>
      </c>
      <c r="M29" s="29">
        <v>9660</v>
      </c>
      <c r="N29" s="28">
        <v>3240</v>
      </c>
      <c r="O29" s="28">
        <v>4440</v>
      </c>
      <c r="P29" s="28">
        <v>31</v>
      </c>
      <c r="Q29" s="28">
        <v>58</v>
      </c>
      <c r="R29" s="28">
        <v>31</v>
      </c>
      <c r="S29" s="30">
        <v>91460.61</v>
      </c>
      <c r="U29" s="45">
        <v>43405</v>
      </c>
      <c r="V29" s="64">
        <v>43436</v>
      </c>
      <c r="W29" s="46">
        <v>43405</v>
      </c>
      <c r="X29" s="46">
        <v>43435</v>
      </c>
      <c r="Y29" s="28">
        <v>30</v>
      </c>
      <c r="Z29" s="49">
        <v>15720</v>
      </c>
      <c r="AA29" s="48">
        <f t="shared" si="0"/>
        <v>524</v>
      </c>
      <c r="AB29" s="48">
        <f t="shared" si="1"/>
        <v>21.833333333333332</v>
      </c>
    </row>
    <row r="30" spans="1:41" x14ac:dyDescent="0.2">
      <c r="A30" s="25">
        <v>43467</v>
      </c>
      <c r="B30" s="25">
        <v>43435</v>
      </c>
      <c r="C30" s="25">
        <v>43466</v>
      </c>
      <c r="D30" s="26">
        <v>17160</v>
      </c>
      <c r="E30" s="27">
        <v>48</v>
      </c>
      <c r="F30" s="27">
        <v>34</v>
      </c>
      <c r="G30" s="26">
        <f>E30-F30</f>
        <v>14</v>
      </c>
      <c r="H30" s="27">
        <v>120</v>
      </c>
      <c r="I30" s="27">
        <v>81</v>
      </c>
      <c r="J30" s="26">
        <f>H30-I30</f>
        <v>39</v>
      </c>
      <c r="K30" s="26">
        <v>0.30399999999999999</v>
      </c>
      <c r="L30" s="28">
        <v>3180</v>
      </c>
      <c r="M30" s="29">
        <v>10500</v>
      </c>
      <c r="N30" s="28">
        <v>3480</v>
      </c>
      <c r="O30" s="28">
        <v>5220</v>
      </c>
      <c r="P30" s="28">
        <v>34</v>
      </c>
      <c r="Q30" s="28">
        <v>81</v>
      </c>
      <c r="R30" s="28">
        <v>35</v>
      </c>
      <c r="S30" s="30">
        <v>950070.63</v>
      </c>
      <c r="U30" s="45">
        <v>43435</v>
      </c>
      <c r="V30" s="64">
        <v>43467</v>
      </c>
      <c r="W30" s="46">
        <v>43435</v>
      </c>
      <c r="X30" s="46">
        <v>43466</v>
      </c>
      <c r="Y30" s="28">
        <v>31</v>
      </c>
      <c r="Z30" s="47">
        <v>17160</v>
      </c>
      <c r="AA30" s="48">
        <f t="shared" si="0"/>
        <v>553.54838709677415</v>
      </c>
      <c r="AB30" s="48">
        <f t="shared" si="1"/>
        <v>23.06451612903226</v>
      </c>
    </row>
    <row r="31" spans="1:41" x14ac:dyDescent="0.2">
      <c r="A31" s="25">
        <v>43134</v>
      </c>
      <c r="B31" s="25">
        <v>43468</v>
      </c>
      <c r="C31" s="25">
        <v>43497</v>
      </c>
      <c r="D31" s="29">
        <v>19740</v>
      </c>
      <c r="E31" s="28">
        <v>48</v>
      </c>
      <c r="F31" s="28">
        <v>37</v>
      </c>
      <c r="G31" s="26">
        <f t="shared" ref="G31:G40" si="4">E31-F31</f>
        <v>11</v>
      </c>
      <c r="H31" s="28">
        <v>120</v>
      </c>
      <c r="I31" s="28">
        <v>90</v>
      </c>
      <c r="J31" s="26">
        <f t="shared" ref="J31:J40" si="5">H31-I31</f>
        <v>30</v>
      </c>
      <c r="K31" s="29">
        <v>0.27100000000000002</v>
      </c>
      <c r="L31" s="28">
        <v>3480</v>
      </c>
      <c r="M31" s="29">
        <v>12240</v>
      </c>
      <c r="N31" s="28">
        <v>4020</v>
      </c>
      <c r="O31" s="28">
        <v>5340</v>
      </c>
      <c r="P31" s="28">
        <v>37</v>
      </c>
      <c r="Q31" s="28">
        <v>90</v>
      </c>
      <c r="R31" s="28">
        <v>35</v>
      </c>
      <c r="S31" s="31">
        <v>101475.45</v>
      </c>
      <c r="U31" s="45">
        <v>43466</v>
      </c>
      <c r="V31" s="64">
        <v>43134</v>
      </c>
      <c r="W31" s="46">
        <v>43468</v>
      </c>
      <c r="X31" s="46">
        <v>43497</v>
      </c>
      <c r="Y31" s="28">
        <v>31</v>
      </c>
      <c r="Z31" s="49">
        <v>19740</v>
      </c>
      <c r="AA31" s="48">
        <f t="shared" si="0"/>
        <v>636.77419354838707</v>
      </c>
      <c r="AB31" s="48">
        <f t="shared" si="1"/>
        <v>26.532258064516128</v>
      </c>
    </row>
    <row r="32" spans="1:41" x14ac:dyDescent="0.2">
      <c r="A32" s="25">
        <v>43525</v>
      </c>
      <c r="B32" s="25">
        <v>43497</v>
      </c>
      <c r="C32" s="25">
        <v>43525</v>
      </c>
      <c r="D32" s="29">
        <v>18060</v>
      </c>
      <c r="E32" s="28">
        <v>48</v>
      </c>
      <c r="F32" s="28">
        <v>39</v>
      </c>
      <c r="G32" s="26">
        <f t="shared" si="4"/>
        <v>9</v>
      </c>
      <c r="H32" s="28">
        <v>120</v>
      </c>
      <c r="I32" s="28">
        <v>100</v>
      </c>
      <c r="J32" s="26">
        <f t="shared" si="5"/>
        <v>20</v>
      </c>
      <c r="K32" s="29">
        <v>0.30599999999999999</v>
      </c>
      <c r="L32" s="28">
        <v>3240</v>
      </c>
      <c r="M32" s="29">
        <v>11340</v>
      </c>
      <c r="N32" s="28">
        <v>3480</v>
      </c>
      <c r="O32" s="28">
        <v>5520</v>
      </c>
      <c r="P32" s="28">
        <v>39</v>
      </c>
      <c r="Q32" s="28">
        <v>100</v>
      </c>
      <c r="R32" s="28">
        <v>35</v>
      </c>
      <c r="S32" s="30">
        <v>122911.8</v>
      </c>
      <c r="U32" s="45">
        <v>43497</v>
      </c>
      <c r="V32" s="64">
        <v>43525</v>
      </c>
      <c r="W32" s="46">
        <v>43497</v>
      </c>
      <c r="X32" s="46">
        <v>43525</v>
      </c>
      <c r="Y32" s="28">
        <v>28</v>
      </c>
      <c r="Z32" s="49">
        <v>18060</v>
      </c>
      <c r="AA32" s="48">
        <f t="shared" si="0"/>
        <v>645</v>
      </c>
      <c r="AB32" s="48">
        <f t="shared" si="1"/>
        <v>26.875</v>
      </c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1:41" x14ac:dyDescent="0.2">
      <c r="A33" s="25">
        <v>43556</v>
      </c>
      <c r="B33" s="25">
        <v>43525</v>
      </c>
      <c r="C33" s="25">
        <v>43556</v>
      </c>
      <c r="D33" s="29">
        <v>19200</v>
      </c>
      <c r="E33" s="28">
        <v>48</v>
      </c>
      <c r="F33" s="28">
        <v>35</v>
      </c>
      <c r="G33" s="26">
        <f t="shared" si="4"/>
        <v>13</v>
      </c>
      <c r="H33" s="28">
        <v>120</v>
      </c>
      <c r="I33" s="28">
        <v>77</v>
      </c>
      <c r="J33" s="26">
        <f t="shared" si="5"/>
        <v>43</v>
      </c>
      <c r="K33" s="29">
        <v>0.309</v>
      </c>
      <c r="L33" s="28">
        <v>3660</v>
      </c>
      <c r="M33" s="29">
        <v>11520</v>
      </c>
      <c r="N33" s="28">
        <v>4020</v>
      </c>
      <c r="O33" s="28">
        <v>5940</v>
      </c>
      <c r="P33" s="28">
        <v>35</v>
      </c>
      <c r="Q33" s="28">
        <v>77</v>
      </c>
      <c r="R33" s="28">
        <v>36</v>
      </c>
      <c r="S33" s="30">
        <v>126566.15</v>
      </c>
      <c r="U33" s="45">
        <v>43525</v>
      </c>
      <c r="V33" s="64">
        <v>43556</v>
      </c>
      <c r="W33" s="46">
        <v>43525</v>
      </c>
      <c r="X33" s="46">
        <v>43556</v>
      </c>
      <c r="Y33" s="28">
        <v>31</v>
      </c>
      <c r="Z33" s="49">
        <v>19200</v>
      </c>
      <c r="AA33" s="48">
        <f t="shared" si="0"/>
        <v>619.35483870967744</v>
      </c>
      <c r="AB33" s="48">
        <f t="shared" si="1"/>
        <v>25.806451612903224</v>
      </c>
      <c r="AC33" s="51" t="s">
        <v>23</v>
      </c>
      <c r="AD33" s="51" t="s">
        <v>8</v>
      </c>
      <c r="AE33" s="51" t="s">
        <v>9</v>
      </c>
      <c r="AF33" s="51" t="s">
        <v>12</v>
      </c>
      <c r="AG33" s="51" t="s">
        <v>13</v>
      </c>
      <c r="AH33" s="51" t="s">
        <v>14</v>
      </c>
      <c r="AI33" s="51" t="s">
        <v>15</v>
      </c>
      <c r="AJ33" s="51" t="s">
        <v>16</v>
      </c>
      <c r="AK33" s="51" t="s">
        <v>17</v>
      </c>
      <c r="AL33" s="51" t="s">
        <v>24</v>
      </c>
      <c r="AM33" s="51" t="s">
        <v>25</v>
      </c>
      <c r="AN33" s="51" t="s">
        <v>10</v>
      </c>
      <c r="AO33" s="51" t="s">
        <v>11</v>
      </c>
    </row>
    <row r="34" spans="1:41" x14ac:dyDescent="0.2">
      <c r="A34" s="25">
        <v>43587</v>
      </c>
      <c r="B34" s="25">
        <v>43556</v>
      </c>
      <c r="C34" s="25">
        <v>43586</v>
      </c>
      <c r="D34" s="29">
        <v>16500</v>
      </c>
      <c r="E34" s="28">
        <v>48</v>
      </c>
      <c r="F34" s="28">
        <v>31</v>
      </c>
      <c r="G34" s="26">
        <f t="shared" si="4"/>
        <v>17</v>
      </c>
      <c r="H34" s="28">
        <v>120</v>
      </c>
      <c r="I34" s="28">
        <v>57</v>
      </c>
      <c r="J34" s="26">
        <f t="shared" si="5"/>
        <v>63</v>
      </c>
      <c r="K34" s="29">
        <v>0.28699999999999998</v>
      </c>
      <c r="L34" s="28">
        <v>3120</v>
      </c>
      <c r="M34" s="29">
        <v>9840</v>
      </c>
      <c r="N34" s="28">
        <v>3540</v>
      </c>
      <c r="O34" s="28">
        <v>4740</v>
      </c>
      <c r="P34" s="28">
        <v>31</v>
      </c>
      <c r="Q34" s="28">
        <v>57</v>
      </c>
      <c r="R34" s="28">
        <v>30</v>
      </c>
      <c r="S34" s="30">
        <v>117883.02</v>
      </c>
      <c r="U34" s="45">
        <v>43556</v>
      </c>
      <c r="V34" s="64">
        <v>43587</v>
      </c>
      <c r="W34" s="46">
        <v>43556</v>
      </c>
      <c r="X34" s="46">
        <v>43586</v>
      </c>
      <c r="Y34" s="28">
        <v>30</v>
      </c>
      <c r="Z34" s="49">
        <v>16500</v>
      </c>
      <c r="AA34" s="48">
        <f t="shared" si="0"/>
        <v>550</v>
      </c>
      <c r="AB34" s="48">
        <f t="shared" si="1"/>
        <v>22.916666666666668</v>
      </c>
      <c r="AC34" s="51">
        <v>2018</v>
      </c>
      <c r="AD34" s="49">
        <v>21600</v>
      </c>
      <c r="AE34" s="49">
        <v>19200</v>
      </c>
      <c r="AF34" s="49">
        <v>18060</v>
      </c>
      <c r="AG34" s="49">
        <v>18120</v>
      </c>
      <c r="AH34" s="49">
        <v>17040</v>
      </c>
      <c r="AI34" s="49">
        <v>20820</v>
      </c>
      <c r="AJ34" s="49">
        <v>22320</v>
      </c>
      <c r="AK34" s="49">
        <v>22640</v>
      </c>
      <c r="AL34" s="49">
        <v>18000</v>
      </c>
      <c r="AM34" s="49">
        <v>17400</v>
      </c>
      <c r="AN34" s="49">
        <v>15720</v>
      </c>
      <c r="AO34" s="47">
        <v>17160</v>
      </c>
    </row>
    <row r="35" spans="1:41" x14ac:dyDescent="0.2">
      <c r="A35" s="25">
        <v>43618</v>
      </c>
      <c r="B35" s="25">
        <v>43586</v>
      </c>
      <c r="C35" s="25">
        <v>43617</v>
      </c>
      <c r="D35" s="29">
        <v>19740</v>
      </c>
      <c r="E35" s="28">
        <v>48</v>
      </c>
      <c r="F35" s="28">
        <v>35</v>
      </c>
      <c r="G35" s="26">
        <f t="shared" si="4"/>
        <v>13</v>
      </c>
      <c r="H35" s="28">
        <v>120</v>
      </c>
      <c r="I35" s="28">
        <v>60</v>
      </c>
      <c r="J35" s="26">
        <f t="shared" si="5"/>
        <v>60</v>
      </c>
      <c r="K35" s="29">
        <v>0.219</v>
      </c>
      <c r="L35" s="28">
        <v>3480</v>
      </c>
      <c r="M35" s="29">
        <v>12240</v>
      </c>
      <c r="N35" s="28">
        <v>4020</v>
      </c>
      <c r="O35" s="28">
        <v>4320</v>
      </c>
      <c r="P35" s="28">
        <v>35</v>
      </c>
      <c r="Q35" s="28">
        <v>60</v>
      </c>
      <c r="R35" s="28">
        <v>35</v>
      </c>
      <c r="S35" s="30">
        <v>128315.86</v>
      </c>
      <c r="U35" s="45">
        <v>43586</v>
      </c>
      <c r="V35" s="64">
        <v>43618</v>
      </c>
      <c r="W35" s="46">
        <v>43586</v>
      </c>
      <c r="X35" s="46">
        <v>43617</v>
      </c>
      <c r="Y35" s="28">
        <v>31</v>
      </c>
      <c r="Z35" s="49">
        <v>19740</v>
      </c>
      <c r="AA35" s="48">
        <f t="shared" si="0"/>
        <v>636.77419354838707</v>
      </c>
      <c r="AB35" s="48">
        <f t="shared" si="1"/>
        <v>26.532258064516128</v>
      </c>
      <c r="AC35" s="51">
        <v>2019</v>
      </c>
      <c r="AD35" s="49">
        <v>19740</v>
      </c>
      <c r="AE35" s="49">
        <v>18060</v>
      </c>
      <c r="AF35" s="49">
        <v>19200</v>
      </c>
      <c r="AG35" s="49">
        <v>16500</v>
      </c>
      <c r="AH35" s="49">
        <v>19740</v>
      </c>
      <c r="AI35" s="49">
        <v>19020</v>
      </c>
      <c r="AJ35" s="49">
        <v>20700</v>
      </c>
      <c r="AK35" s="49">
        <v>20220</v>
      </c>
      <c r="AL35" s="49">
        <v>19260</v>
      </c>
      <c r="AM35" s="49">
        <v>17340</v>
      </c>
      <c r="AN35" s="49"/>
      <c r="AO35" s="49"/>
    </row>
    <row r="36" spans="1:41" x14ac:dyDescent="0.2">
      <c r="A36" s="25">
        <v>43648</v>
      </c>
      <c r="B36" s="25">
        <v>43617</v>
      </c>
      <c r="C36" s="25">
        <v>43647</v>
      </c>
      <c r="D36" s="29">
        <v>19020</v>
      </c>
      <c r="E36" s="28">
        <v>48</v>
      </c>
      <c r="F36" s="28">
        <v>32</v>
      </c>
      <c r="G36" s="26">
        <f t="shared" si="4"/>
        <v>16</v>
      </c>
      <c r="H36" s="28">
        <v>120</v>
      </c>
      <c r="I36" s="28">
        <v>84</v>
      </c>
      <c r="J36" s="26">
        <f t="shared" si="5"/>
        <v>36</v>
      </c>
      <c r="K36" s="29">
        <v>0.17699999999999999</v>
      </c>
      <c r="L36" s="28">
        <v>3360</v>
      </c>
      <c r="M36" s="29">
        <v>11700</v>
      </c>
      <c r="N36" s="28">
        <v>3960</v>
      </c>
      <c r="O36" s="28">
        <v>3360</v>
      </c>
      <c r="P36" s="28">
        <v>32</v>
      </c>
      <c r="Q36" s="28">
        <v>84</v>
      </c>
      <c r="R36" s="28">
        <v>29</v>
      </c>
      <c r="S36" s="30">
        <v>125993.88</v>
      </c>
      <c r="U36" s="45">
        <v>43617</v>
      </c>
      <c r="V36" s="64">
        <v>43648</v>
      </c>
      <c r="W36" s="46">
        <v>43617</v>
      </c>
      <c r="X36" s="46">
        <v>43647</v>
      </c>
      <c r="Y36" s="28">
        <v>30</v>
      </c>
      <c r="Z36" s="49">
        <v>19020</v>
      </c>
      <c r="AA36" s="48">
        <f t="shared" si="0"/>
        <v>634</v>
      </c>
      <c r="AB36" s="48">
        <f t="shared" si="1"/>
        <v>26.416666666666668</v>
      </c>
      <c r="AC36" s="51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1:41" x14ac:dyDescent="0.2">
      <c r="A37" s="25">
        <v>43678</v>
      </c>
      <c r="B37" s="25">
        <v>43647</v>
      </c>
      <c r="C37" s="25">
        <v>43678</v>
      </c>
      <c r="D37" s="29">
        <v>20700</v>
      </c>
      <c r="E37" s="28">
        <v>48</v>
      </c>
      <c r="F37" s="28">
        <v>31</v>
      </c>
      <c r="G37" s="26">
        <f t="shared" si="4"/>
        <v>17</v>
      </c>
      <c r="H37" s="28">
        <v>120</v>
      </c>
      <c r="I37" s="28">
        <v>92</v>
      </c>
      <c r="J37" s="26">
        <f t="shared" si="5"/>
        <v>28</v>
      </c>
      <c r="K37" s="29">
        <v>0.16500000000000001</v>
      </c>
      <c r="L37" s="28">
        <v>3060</v>
      </c>
      <c r="M37" s="29">
        <v>13980</v>
      </c>
      <c r="N37" s="28">
        <v>3660</v>
      </c>
      <c r="O37" s="28">
        <v>3420</v>
      </c>
      <c r="P37" s="28">
        <v>31</v>
      </c>
      <c r="Q37" s="28">
        <v>92</v>
      </c>
      <c r="R37" s="28">
        <v>30</v>
      </c>
      <c r="S37" s="32">
        <v>141201.88</v>
      </c>
      <c r="U37" s="45">
        <v>43647</v>
      </c>
      <c r="V37" s="64">
        <v>43678</v>
      </c>
      <c r="W37" s="46">
        <v>43647</v>
      </c>
      <c r="X37" s="46">
        <v>43678</v>
      </c>
      <c r="Y37" s="28">
        <v>31</v>
      </c>
      <c r="Z37" s="49">
        <v>20700</v>
      </c>
      <c r="AA37" s="48">
        <f t="shared" si="0"/>
        <v>667.74193548387098</v>
      </c>
      <c r="AB37" s="48">
        <f t="shared" si="1"/>
        <v>27.822580645161292</v>
      </c>
    </row>
    <row r="38" spans="1:41" x14ac:dyDescent="0.2">
      <c r="A38" s="25">
        <v>43709</v>
      </c>
      <c r="B38" s="25">
        <v>43678</v>
      </c>
      <c r="C38" s="25">
        <v>43709</v>
      </c>
      <c r="D38" s="29">
        <v>20220</v>
      </c>
      <c r="E38" s="33">
        <v>48</v>
      </c>
      <c r="F38" s="33">
        <v>32</v>
      </c>
      <c r="G38" s="26">
        <f t="shared" si="4"/>
        <v>16</v>
      </c>
      <c r="H38" s="33">
        <v>120</v>
      </c>
      <c r="I38" s="33">
        <v>92</v>
      </c>
      <c r="J38" s="26">
        <f t="shared" si="5"/>
        <v>28</v>
      </c>
      <c r="K38" s="29">
        <v>0.217</v>
      </c>
      <c r="L38" s="28">
        <v>3060</v>
      </c>
      <c r="M38" s="29">
        <v>13500</v>
      </c>
      <c r="N38" s="33">
        <v>3660</v>
      </c>
      <c r="O38" s="33">
        <v>4380</v>
      </c>
      <c r="P38" s="33">
        <v>32</v>
      </c>
      <c r="Q38" s="33">
        <v>92</v>
      </c>
      <c r="R38" s="33">
        <v>34</v>
      </c>
      <c r="S38" s="30">
        <v>139560.24</v>
      </c>
      <c r="U38" s="45">
        <v>43678</v>
      </c>
      <c r="V38" s="64">
        <v>43709</v>
      </c>
      <c r="W38" s="46">
        <v>43678</v>
      </c>
      <c r="X38" s="46">
        <v>43709</v>
      </c>
      <c r="Y38" s="28">
        <v>31</v>
      </c>
      <c r="Z38" s="49">
        <v>20220</v>
      </c>
      <c r="AA38" s="48">
        <f t="shared" si="0"/>
        <v>652.25806451612902</v>
      </c>
      <c r="AB38" s="48">
        <f t="shared" si="1"/>
        <v>27.177419354838708</v>
      </c>
      <c r="AC38" s="39"/>
      <c r="AD38" s="52" t="s">
        <v>30</v>
      </c>
      <c r="AE38" s="52" t="s">
        <v>31</v>
      </c>
      <c r="AF38" s="52" t="s">
        <v>32</v>
      </c>
      <c r="AI38" s="53" t="s">
        <v>29</v>
      </c>
      <c r="AJ38" s="53" t="s">
        <v>28</v>
      </c>
      <c r="AK38" s="54"/>
      <c r="AL38" s="54"/>
      <c r="AM38" s="54"/>
      <c r="AN38" s="54"/>
      <c r="AO38" s="54"/>
    </row>
    <row r="39" spans="1:41" x14ac:dyDescent="0.2">
      <c r="A39" s="25">
        <v>43740</v>
      </c>
      <c r="B39" s="25">
        <v>43709</v>
      </c>
      <c r="C39" s="25">
        <v>43739</v>
      </c>
      <c r="D39" s="29">
        <v>19260</v>
      </c>
      <c r="E39" s="28">
        <v>48</v>
      </c>
      <c r="F39" s="28">
        <v>35</v>
      </c>
      <c r="G39" s="26">
        <f t="shared" si="4"/>
        <v>13</v>
      </c>
      <c r="H39" s="28">
        <v>120</v>
      </c>
      <c r="I39" s="28">
        <v>83</v>
      </c>
      <c r="J39" s="26">
        <f t="shared" si="5"/>
        <v>37</v>
      </c>
      <c r="K39" s="29">
        <v>0.26500000000000001</v>
      </c>
      <c r="L39" s="28">
        <v>3180</v>
      </c>
      <c r="M39" s="29">
        <v>12420</v>
      </c>
      <c r="N39" s="28">
        <v>3660</v>
      </c>
      <c r="O39" s="28">
        <v>5100</v>
      </c>
      <c r="P39" s="28">
        <v>35</v>
      </c>
      <c r="Q39" s="28">
        <v>83</v>
      </c>
      <c r="R39" s="28">
        <v>31</v>
      </c>
      <c r="S39" s="30">
        <v>141900.20000000001</v>
      </c>
      <c r="U39" s="45">
        <v>43709</v>
      </c>
      <c r="V39" s="64">
        <v>43740</v>
      </c>
      <c r="W39" s="46">
        <v>43709</v>
      </c>
      <c r="X39" s="46">
        <v>43739</v>
      </c>
      <c r="Y39" s="28">
        <v>30</v>
      </c>
      <c r="Z39" s="49">
        <v>19260</v>
      </c>
      <c r="AA39" s="48">
        <f t="shared" si="0"/>
        <v>642</v>
      </c>
      <c r="AB39" s="48">
        <f t="shared" si="1"/>
        <v>26.75</v>
      </c>
      <c r="AC39" s="51">
        <v>2018</v>
      </c>
      <c r="AD39" s="55">
        <f>AVERAGE(AD34:AO34)</f>
        <v>19006.666666666668</v>
      </c>
      <c r="AE39" s="51">
        <f>MIN(AD34:AO34)</f>
        <v>15720</v>
      </c>
      <c r="AF39" s="51">
        <f>MAX(AD34:AO34)</f>
        <v>22640</v>
      </c>
      <c r="AH39" s="56" t="s">
        <v>26</v>
      </c>
      <c r="AI39" s="57">
        <f>MIN(AD34:AO36)</f>
        <v>15720</v>
      </c>
      <c r="AJ39" s="58">
        <v>43405</v>
      </c>
      <c r="AK39" s="59"/>
    </row>
    <row r="40" spans="1:41" x14ac:dyDescent="0.2">
      <c r="A40" s="25">
        <v>43772</v>
      </c>
      <c r="B40" s="25">
        <v>43739</v>
      </c>
      <c r="C40" s="25">
        <v>43770</v>
      </c>
      <c r="D40" s="29">
        <v>17340</v>
      </c>
      <c r="E40" s="28">
        <v>48</v>
      </c>
      <c r="F40" s="28">
        <v>35</v>
      </c>
      <c r="G40" s="26">
        <f t="shared" si="4"/>
        <v>13</v>
      </c>
      <c r="H40" s="28">
        <v>120</v>
      </c>
      <c r="I40" s="28">
        <v>56</v>
      </c>
      <c r="J40" s="26">
        <f t="shared" si="5"/>
        <v>64</v>
      </c>
      <c r="K40" s="34">
        <v>0.28000000000000003</v>
      </c>
      <c r="L40" s="28">
        <v>2940</v>
      </c>
      <c r="M40" s="29">
        <v>10920</v>
      </c>
      <c r="N40" s="28">
        <v>3480</v>
      </c>
      <c r="O40" s="28">
        <v>4860</v>
      </c>
      <c r="P40" s="28">
        <v>35</v>
      </c>
      <c r="Q40" s="28">
        <v>56</v>
      </c>
      <c r="R40" s="28">
        <v>32</v>
      </c>
      <c r="S40" s="30">
        <v>139789.75</v>
      </c>
      <c r="U40" s="45">
        <v>43739</v>
      </c>
      <c r="V40" s="64">
        <v>43772</v>
      </c>
      <c r="W40" s="46">
        <v>43739</v>
      </c>
      <c r="X40" s="46">
        <v>43770</v>
      </c>
      <c r="Y40" s="28">
        <v>31</v>
      </c>
      <c r="Z40" s="49">
        <v>17340</v>
      </c>
      <c r="AA40" s="48">
        <f t="shared" si="0"/>
        <v>559.35483870967744</v>
      </c>
      <c r="AB40" s="48">
        <f t="shared" si="1"/>
        <v>23.306451612903224</v>
      </c>
      <c r="AC40" s="51">
        <v>2019</v>
      </c>
      <c r="AD40" s="60">
        <f>AVERAGE(AC35:AO35)</f>
        <v>17436.272727272728</v>
      </c>
      <c r="AE40" s="51">
        <f>MIN(AD35:AO35)</f>
        <v>16500</v>
      </c>
      <c r="AF40" s="51">
        <f>MAX(AC35:AO35)</f>
        <v>20700</v>
      </c>
      <c r="AH40" s="61" t="s">
        <v>27</v>
      </c>
      <c r="AI40" s="51">
        <f>MAX(AD34:AO36)</f>
        <v>22640</v>
      </c>
      <c r="AJ40" s="45">
        <v>43313</v>
      </c>
    </row>
    <row r="41" spans="1:41" x14ac:dyDescent="0.2">
      <c r="A41" s="40"/>
      <c r="B41" s="40"/>
      <c r="C41" s="40"/>
      <c r="D41" s="41"/>
      <c r="E41" s="41"/>
      <c r="F41" s="41"/>
      <c r="G41" s="24"/>
      <c r="H41" s="41"/>
      <c r="I41" s="41"/>
      <c r="J41" s="24"/>
      <c r="K41" s="41"/>
      <c r="L41" s="41"/>
      <c r="M41" s="41"/>
      <c r="N41" s="41"/>
      <c r="O41" s="41"/>
      <c r="P41" s="41"/>
      <c r="Q41" s="41"/>
      <c r="R41" s="41"/>
      <c r="S41" s="42"/>
      <c r="U41" s="38"/>
      <c r="V41" s="65"/>
      <c r="W41" s="38"/>
      <c r="X41" s="37"/>
      <c r="Y41" s="37"/>
      <c r="Z41" s="37"/>
      <c r="AA41" s="37"/>
      <c r="AB41" s="37"/>
      <c r="AC41" s="37"/>
    </row>
    <row r="42" spans="1:41" x14ac:dyDescent="0.2">
      <c r="A42" s="40"/>
      <c r="B42" s="40"/>
      <c r="C42" s="40"/>
      <c r="D42" s="41"/>
      <c r="E42" s="41"/>
      <c r="F42" s="41"/>
      <c r="G42" s="24"/>
      <c r="H42" s="41"/>
      <c r="I42" s="41"/>
      <c r="J42" s="24"/>
      <c r="K42" s="41"/>
      <c r="L42" s="41"/>
      <c r="M42" s="41"/>
      <c r="N42" s="41"/>
      <c r="O42" s="41"/>
      <c r="P42" s="41"/>
      <c r="Q42" s="41"/>
      <c r="R42" s="41"/>
      <c r="S42" s="43"/>
      <c r="U42" s="38"/>
      <c r="V42" s="65"/>
      <c r="W42" s="38"/>
      <c r="X42" s="37"/>
      <c r="Y42" s="37"/>
      <c r="Z42" s="37"/>
      <c r="AA42" s="37"/>
      <c r="AB42" s="37"/>
      <c r="AC42" s="37"/>
    </row>
    <row r="43" spans="1:41" x14ac:dyDescent="0.2">
      <c r="V43" s="65"/>
      <c r="W43" s="38"/>
      <c r="X43" s="37"/>
      <c r="Y43" s="37"/>
      <c r="Z43" s="37"/>
      <c r="AA43" s="37"/>
      <c r="AB43" s="37"/>
      <c r="AC43" s="37"/>
    </row>
    <row r="44" spans="1:41" x14ac:dyDescent="0.2">
      <c r="V44" s="65"/>
      <c r="W44" s="38"/>
      <c r="X44" s="37"/>
      <c r="Y44" s="37"/>
      <c r="Z44" s="37"/>
      <c r="AA44" s="37"/>
      <c r="AB44" s="37"/>
      <c r="AC44" s="37"/>
    </row>
    <row r="45" spans="1:41" x14ac:dyDescent="0.2">
      <c r="V45" s="65"/>
      <c r="W45" s="38"/>
      <c r="X45" s="37"/>
      <c r="Y45" s="37"/>
      <c r="Z45" s="37"/>
      <c r="AA45" s="37"/>
      <c r="AB45" s="37"/>
      <c r="AC45" s="37"/>
    </row>
    <row r="46" spans="1:41" x14ac:dyDescent="0.2">
      <c r="V46" s="65"/>
      <c r="W46" s="38"/>
      <c r="X46" s="37"/>
      <c r="Y46" s="37"/>
      <c r="Z46" s="37"/>
      <c r="AA46" s="37"/>
      <c r="AB46" s="37"/>
      <c r="AC46" s="37"/>
    </row>
    <row r="47" spans="1:41" x14ac:dyDescent="0.2">
      <c r="V47" s="65"/>
      <c r="W47" s="38"/>
      <c r="X47" s="37"/>
      <c r="Y47" s="37"/>
      <c r="Z47" s="37"/>
      <c r="AA47" s="37"/>
      <c r="AB47" s="37"/>
      <c r="AC47" s="37"/>
    </row>
    <row r="48" spans="1:41" x14ac:dyDescent="0.2">
      <c r="V48" s="65"/>
      <c r="W48" s="38"/>
      <c r="X48" s="37"/>
      <c r="Y48" s="37"/>
      <c r="Z48" s="37"/>
      <c r="AA48" s="37"/>
      <c r="AB48" s="37"/>
      <c r="AC48" s="37"/>
    </row>
    <row r="49" spans="22:29" x14ac:dyDescent="0.2">
      <c r="V49" s="65"/>
      <c r="W49" s="38"/>
      <c r="X49" s="37"/>
      <c r="Y49" s="37"/>
      <c r="Z49" s="37"/>
      <c r="AA49" s="37"/>
      <c r="AB49" s="37"/>
      <c r="AC49" s="37"/>
    </row>
    <row r="50" spans="22:29" x14ac:dyDescent="0.2">
      <c r="V50" s="65"/>
      <c r="W50" s="38"/>
      <c r="X50" s="37"/>
      <c r="Y50" s="37"/>
      <c r="Z50" s="37"/>
      <c r="AA50" s="37"/>
      <c r="AB50" s="37"/>
      <c r="AC50" s="37"/>
    </row>
    <row r="51" spans="22:29" x14ac:dyDescent="0.2">
      <c r="V51" s="65"/>
      <c r="W51" s="38"/>
      <c r="X51" s="37"/>
      <c r="Y51" s="37"/>
      <c r="Z51" s="37"/>
      <c r="AA51" s="37"/>
      <c r="AB51" s="37"/>
      <c r="AC51" s="37"/>
    </row>
    <row r="52" spans="22:29" x14ac:dyDescent="0.2">
      <c r="V52" s="65"/>
      <c r="W52" s="38"/>
      <c r="X52" s="37"/>
      <c r="Y52" s="37"/>
      <c r="Z52" s="37"/>
      <c r="AA52" s="37"/>
      <c r="AB52" s="37"/>
      <c r="AC52" s="37"/>
    </row>
    <row r="68" spans="1:17" x14ac:dyDescent="0.2">
      <c r="A68" s="40"/>
      <c r="B68" s="40"/>
      <c r="C68" s="40"/>
      <c r="D68" s="41"/>
      <c r="E68" s="41"/>
      <c r="F68" s="41"/>
      <c r="G68" s="24"/>
      <c r="H68" s="41"/>
      <c r="I68" s="41"/>
      <c r="J68" s="24"/>
      <c r="K68" s="41"/>
      <c r="L68" s="41"/>
      <c r="M68" s="41"/>
      <c r="N68" s="41"/>
      <c r="O68" s="41"/>
      <c r="P68" s="41"/>
      <c r="Q68" s="41"/>
    </row>
    <row r="69" spans="1:17" x14ac:dyDescent="0.2">
      <c r="A69" s="40"/>
      <c r="B69" s="40"/>
      <c r="C69" s="40"/>
      <c r="D69" s="41"/>
      <c r="E69" s="41"/>
      <c r="F69" s="41"/>
      <c r="G69" s="24"/>
      <c r="H69" s="41"/>
      <c r="I69" s="41"/>
      <c r="J69" s="24"/>
      <c r="K69" s="41"/>
      <c r="L69" s="41"/>
      <c r="M69" s="41"/>
      <c r="N69" s="41"/>
      <c r="O69" s="41"/>
      <c r="P69" s="41"/>
      <c r="Q69" s="41"/>
    </row>
    <row r="70" spans="1:17" x14ac:dyDescent="0.2">
      <c r="A70" s="40"/>
      <c r="B70" s="40"/>
      <c r="C70" s="40"/>
      <c r="D70" s="41"/>
      <c r="E70" s="41"/>
      <c r="F70" s="41"/>
      <c r="G70" s="24"/>
      <c r="H70" s="41"/>
      <c r="I70" s="41"/>
      <c r="J70" s="24"/>
      <c r="K70" s="41"/>
      <c r="L70" s="41"/>
      <c r="M70" s="41"/>
      <c r="N70" s="41"/>
      <c r="O70" s="41"/>
      <c r="P70" s="41"/>
      <c r="Q70" s="41"/>
    </row>
    <row r="71" spans="1:17" x14ac:dyDescent="0.2">
      <c r="A71" s="40"/>
      <c r="B71" s="40"/>
      <c r="C71" s="40"/>
      <c r="D71" s="41"/>
      <c r="E71" s="41"/>
      <c r="F71" s="41"/>
      <c r="G71" s="24"/>
      <c r="H71" s="41"/>
      <c r="I71" s="41"/>
      <c r="J71" s="24"/>
      <c r="K71" s="41"/>
      <c r="L71" s="41"/>
      <c r="M71" s="41"/>
      <c r="N71" s="41"/>
      <c r="O71" s="41"/>
      <c r="P71" s="41"/>
      <c r="Q71" s="41"/>
    </row>
    <row r="72" spans="1:17" x14ac:dyDescent="0.2">
      <c r="A72" s="40"/>
      <c r="B72" s="40"/>
      <c r="C72" s="40"/>
      <c r="D72" s="41"/>
      <c r="E72" s="41"/>
      <c r="F72" s="41"/>
      <c r="G72" s="24"/>
      <c r="H72" s="41"/>
      <c r="I72" s="41"/>
      <c r="J72" s="24"/>
      <c r="K72" s="41"/>
      <c r="L72" s="41"/>
      <c r="M72" s="41"/>
      <c r="N72" s="41"/>
      <c r="O72" s="41"/>
      <c r="P72" s="41"/>
      <c r="Q72" s="41"/>
    </row>
    <row r="73" spans="1:17" x14ac:dyDescent="0.2">
      <c r="A73" s="40"/>
      <c r="B73" s="40"/>
      <c r="C73" s="40"/>
      <c r="D73" s="41"/>
      <c r="E73" s="41"/>
      <c r="F73" s="41"/>
      <c r="G73" s="24"/>
      <c r="H73" s="41"/>
      <c r="I73" s="41"/>
      <c r="J73" s="24"/>
      <c r="K73" s="41"/>
      <c r="L73" s="41"/>
      <c r="M73" s="41"/>
      <c r="N73" s="41"/>
      <c r="O73" s="41"/>
      <c r="P73" s="41"/>
      <c r="Q73" s="41"/>
    </row>
    <row r="74" spans="1:17" x14ac:dyDescent="0.2">
      <c r="A74" s="40"/>
      <c r="B74" s="40"/>
      <c r="C74" s="40"/>
      <c r="D74" s="41"/>
      <c r="E74" s="41"/>
      <c r="F74" s="41"/>
      <c r="G74" s="24"/>
      <c r="H74" s="41"/>
      <c r="I74" s="41"/>
      <c r="J74" s="24"/>
      <c r="K74" s="41"/>
      <c r="L74" s="41"/>
      <c r="M74" s="41"/>
      <c r="N74" s="41"/>
      <c r="O74" s="41"/>
      <c r="P74" s="41"/>
      <c r="Q74" s="41"/>
    </row>
    <row r="75" spans="1:17" x14ac:dyDescent="0.2">
      <c r="A75" s="40"/>
      <c r="B75" s="40"/>
      <c r="C75" s="40"/>
      <c r="D75" s="41"/>
      <c r="E75" s="41"/>
      <c r="F75" s="41"/>
      <c r="G75" s="24"/>
      <c r="H75" s="41"/>
      <c r="I75" s="41"/>
      <c r="J75" s="24"/>
      <c r="K75" s="41"/>
      <c r="L75" s="41"/>
      <c r="M75" s="41"/>
      <c r="N75" s="41"/>
      <c r="O75" s="41"/>
      <c r="P75" s="41"/>
      <c r="Q75" s="41"/>
    </row>
  </sheetData>
  <mergeCells count="26">
    <mergeCell ref="U16:U18"/>
    <mergeCell ref="AB16:AB18"/>
    <mergeCell ref="V16:V18"/>
    <mergeCell ref="W16:W18"/>
    <mergeCell ref="X16:X18"/>
    <mergeCell ref="Y16:Y18"/>
    <mergeCell ref="Z16:Z18"/>
    <mergeCell ref="AA16:AA18"/>
    <mergeCell ref="A15:B15"/>
    <mergeCell ref="A16:A18"/>
    <mergeCell ref="B16:B18"/>
    <mergeCell ref="C16:C18"/>
    <mergeCell ref="D16:D18"/>
    <mergeCell ref="S16:S18"/>
    <mergeCell ref="L15:N15"/>
    <mergeCell ref="E17:G17"/>
    <mergeCell ref="H17:J17"/>
    <mergeCell ref="E16:J16"/>
    <mergeCell ref="R16:R18"/>
    <mergeCell ref="Q16:Q18"/>
    <mergeCell ref="K16:K18"/>
    <mergeCell ref="L16:L18"/>
    <mergeCell ref="M16:M18"/>
    <mergeCell ref="N16:N18"/>
    <mergeCell ref="O16:O18"/>
    <mergeCell ref="P16:P18"/>
  </mergeCells>
  <conditionalFormatting sqref="A19:C19">
    <cfRule type="timePeriod" dxfId="3" priority="4" timePeriod="lastMonth">
      <formula>AND(MONTH(A19)=MONTH(EDATE(TODAY(),0-1)),YEAR(A19)=YEAR(EDATE(TODAY(),0-1)))</formula>
    </cfRule>
  </conditionalFormatting>
  <conditionalFormatting sqref="A30:C30">
    <cfRule type="timePeriod" dxfId="2" priority="3" timePeriod="lastMonth">
      <formula>AND(MONTH(A30)=MONTH(EDATE(TODAY(),0-1)),YEAR(A30)=YEAR(EDATE(TODAY(),0-1)))</formula>
    </cfRule>
  </conditionalFormatting>
  <conditionalFormatting sqref="V30:X30">
    <cfRule type="timePeriod" dxfId="1" priority="2" timePeriod="lastMonth">
      <formula>AND(MONTH(V30)=MONTH(EDATE(TODAY(),0-1)),YEAR(V30)=YEAR(EDATE(TODAY(),0-1)))</formula>
    </cfRule>
  </conditionalFormatting>
  <conditionalFormatting sqref="V19:X19">
    <cfRule type="timePeriod" dxfId="0" priority="1" timePeriod="lastMonth">
      <formula>AND(MONTH(V19)=MONTH(EDATE(TODAY(),0-1)),YEAR(V19)=YEAR(EDATE(TODAY(),0-1)))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fitToWidth="0" orientation="landscape" r:id="rId1"/>
  <headerFooter>
    <oddHeader>&amp;C&amp;"Arial,Normal"&amp;20&amp;UPlanilla de Relevamiento de Consumo de INTA Paraná</oddHeader>
    <oddFooter xml:space="preserve">&amp;L&amp;"Arial,Normal"&amp;12&amp;P de &amp;N - Proyecto Final Corrales-Santellan&amp;"-,Normal"&amp;11 </oddFooter>
  </headerFooter>
  <ignoredErrors>
    <ignoredError sqref="AD39:AF39 AE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5:X54"/>
  <sheetViews>
    <sheetView showGridLines="0" zoomScale="76" zoomScaleNormal="100" workbookViewId="0">
      <selection activeCell="M34" sqref="M34"/>
    </sheetView>
  </sheetViews>
  <sheetFormatPr baseColWidth="10" defaultColWidth="11.5703125" defaultRowHeight="15" x14ac:dyDescent="0.2"/>
  <cols>
    <col min="1" max="1" width="9.28515625" style="1" bestFit="1" customWidth="1"/>
    <col min="2" max="3" width="10.85546875" style="1" bestFit="1" customWidth="1"/>
    <col min="4" max="4" width="14.5703125" style="1" bestFit="1" customWidth="1"/>
    <col min="5" max="5" width="6.5703125" style="1" bestFit="1" customWidth="1"/>
    <col min="6" max="6" width="13" style="1" customWidth="1"/>
    <col min="7" max="7" width="11.5703125" style="1"/>
    <col min="8" max="8" width="11.5703125" style="1" bestFit="1" customWidth="1"/>
    <col min="9" max="9" width="2.28515625" style="1" customWidth="1"/>
    <col min="10" max="10" width="12.85546875" style="1" bestFit="1" customWidth="1"/>
    <col min="11" max="11" width="13.5703125" style="1" bestFit="1" customWidth="1"/>
    <col min="12" max="16384" width="11.5703125" style="1"/>
  </cols>
  <sheetData>
    <row r="25" spans="1:24" x14ac:dyDescent="0.2">
      <c r="X25" s="11"/>
    </row>
    <row r="26" spans="1:24" x14ac:dyDescent="0.2">
      <c r="X26" s="12"/>
    </row>
    <row r="30" spans="1:24" x14ac:dyDescent="0.2">
      <c r="A30" s="17"/>
      <c r="B30" s="18"/>
      <c r="C30" s="18"/>
      <c r="D30" s="14" t="s">
        <v>22</v>
      </c>
      <c r="E30" s="15">
        <f>AVERAGE(Consumo!Y19:Y40)</f>
        <v>30.40909090909091</v>
      </c>
      <c r="F30" s="16">
        <f>AVERAGE(Consumo!Z19:Z40)</f>
        <v>18993.636363636364</v>
      </c>
      <c r="G30" s="16">
        <f>AVERAGE(Consumo!AA19:AA40)</f>
        <v>624.78026811897769</v>
      </c>
      <c r="H30" s="16">
        <f>AVERAGE(Consumo!AB19:AB40)</f>
        <v>26.032511171624069</v>
      </c>
      <c r="R30" s="44"/>
      <c r="W30" s="11"/>
    </row>
    <row r="31" spans="1:24" x14ac:dyDescent="0.2">
      <c r="A31" s="17"/>
      <c r="B31" s="18"/>
      <c r="C31" s="18"/>
      <c r="D31" s="18"/>
      <c r="E31" s="9"/>
      <c r="F31" s="19"/>
      <c r="G31" s="20"/>
      <c r="H31" s="20"/>
      <c r="Q31" s="13"/>
    </row>
    <row r="32" spans="1:24" x14ac:dyDescent="0.2">
      <c r="A32" s="17"/>
      <c r="B32" s="18"/>
      <c r="C32" s="18"/>
      <c r="D32" s="18"/>
      <c r="E32" s="9"/>
      <c r="F32" s="19"/>
      <c r="G32" s="20"/>
      <c r="H32" s="20"/>
    </row>
    <row r="33" spans="1:8" x14ac:dyDescent="0.2">
      <c r="A33" s="17"/>
      <c r="B33" s="18"/>
      <c r="C33" s="18"/>
      <c r="D33" s="18"/>
      <c r="E33" s="9"/>
      <c r="F33" s="19"/>
      <c r="G33" s="20"/>
      <c r="H33" s="20"/>
    </row>
    <row r="34" spans="1:8" x14ac:dyDescent="0.2">
      <c r="A34" s="17"/>
      <c r="B34" s="18"/>
      <c r="C34" s="18"/>
      <c r="D34" s="18"/>
      <c r="E34" s="9"/>
      <c r="F34" s="19"/>
      <c r="G34" s="20"/>
      <c r="H34" s="20"/>
    </row>
    <row r="35" spans="1:8" x14ac:dyDescent="0.2">
      <c r="A35" s="17"/>
      <c r="B35" s="18"/>
      <c r="C35" s="18"/>
      <c r="D35" s="18"/>
      <c r="E35" s="9"/>
      <c r="F35" s="19"/>
      <c r="G35" s="20"/>
      <c r="H35" s="20"/>
    </row>
    <row r="36" spans="1:8" x14ac:dyDescent="0.2">
      <c r="A36" s="17"/>
      <c r="B36" s="18"/>
      <c r="C36" s="18"/>
      <c r="D36" s="18"/>
      <c r="E36" s="9"/>
      <c r="F36" s="19"/>
      <c r="G36" s="20"/>
      <c r="H36" s="20"/>
    </row>
    <row r="37" spans="1:8" x14ac:dyDescent="0.2">
      <c r="A37" s="17"/>
      <c r="B37" s="18"/>
      <c r="C37" s="18"/>
      <c r="D37" s="18"/>
      <c r="E37" s="9"/>
      <c r="F37" s="19"/>
      <c r="G37" s="20"/>
      <c r="H37" s="20"/>
    </row>
    <row r="38" spans="1:8" x14ac:dyDescent="0.2">
      <c r="A38" s="17"/>
      <c r="B38" s="18"/>
      <c r="C38" s="18"/>
      <c r="D38" s="18"/>
      <c r="E38" s="9"/>
      <c r="F38" s="19"/>
      <c r="G38" s="20"/>
      <c r="H38" s="20"/>
    </row>
    <row r="39" spans="1:8" x14ac:dyDescent="0.2">
      <c r="A39" s="17"/>
      <c r="B39" s="18"/>
      <c r="C39" s="18"/>
      <c r="D39" s="18"/>
      <c r="E39" s="9"/>
      <c r="F39" s="19"/>
      <c r="G39" s="20"/>
      <c r="H39" s="20"/>
    </row>
    <row r="40" spans="1:8" x14ac:dyDescent="0.2">
      <c r="A40" s="17"/>
      <c r="B40" s="18"/>
      <c r="C40" s="18"/>
      <c r="D40" s="18"/>
      <c r="E40" s="9"/>
      <c r="F40" s="19"/>
      <c r="G40" s="20"/>
      <c r="H40" s="20"/>
    </row>
    <row r="41" spans="1:8" x14ac:dyDescent="0.2">
      <c r="A41" s="17"/>
      <c r="B41" s="18"/>
      <c r="C41" s="18"/>
      <c r="D41" s="18"/>
      <c r="E41" s="9"/>
      <c r="F41" s="19"/>
      <c r="G41" s="20"/>
      <c r="H41" s="20"/>
    </row>
    <row r="42" spans="1:8" x14ac:dyDescent="0.2">
      <c r="A42" s="17"/>
      <c r="B42" s="18"/>
      <c r="C42" s="18"/>
      <c r="D42" s="18"/>
      <c r="E42" s="9"/>
      <c r="F42" s="19"/>
      <c r="G42" s="20"/>
      <c r="H42" s="20"/>
    </row>
    <row r="43" spans="1:8" x14ac:dyDescent="0.2">
      <c r="A43" s="17"/>
      <c r="B43" s="18"/>
      <c r="C43" s="18"/>
      <c r="D43" s="18"/>
      <c r="E43" s="9"/>
      <c r="F43" s="19"/>
      <c r="G43" s="20"/>
      <c r="H43" s="20"/>
    </row>
    <row r="44" spans="1:8" x14ac:dyDescent="0.2">
      <c r="A44" s="17"/>
      <c r="B44" s="18"/>
      <c r="C44" s="18"/>
      <c r="D44" s="18"/>
      <c r="E44" s="9"/>
      <c r="F44" s="19"/>
      <c r="G44" s="20"/>
      <c r="H44" s="20"/>
    </row>
    <row r="45" spans="1:8" x14ac:dyDescent="0.2">
      <c r="A45" s="17"/>
      <c r="B45" s="18"/>
      <c r="C45" s="18"/>
      <c r="D45" s="18"/>
      <c r="E45" s="9"/>
      <c r="F45" s="19"/>
      <c r="G45" s="20"/>
      <c r="H45" s="20"/>
    </row>
    <row r="46" spans="1:8" x14ac:dyDescent="0.2">
      <c r="A46" s="17"/>
      <c r="B46" s="18"/>
      <c r="C46" s="18"/>
      <c r="D46" s="18"/>
      <c r="E46" s="9"/>
      <c r="F46" s="19"/>
      <c r="G46" s="20"/>
      <c r="H46" s="20"/>
    </row>
    <row r="47" spans="1:8" x14ac:dyDescent="0.2">
      <c r="A47" s="17"/>
      <c r="B47" s="18"/>
      <c r="C47" s="18"/>
      <c r="D47" s="18"/>
      <c r="E47" s="9"/>
      <c r="F47" s="19"/>
      <c r="G47" s="20"/>
      <c r="H47" s="20"/>
    </row>
    <row r="48" spans="1:8" x14ac:dyDescent="0.2">
      <c r="A48" s="17"/>
      <c r="B48" s="18"/>
      <c r="C48" s="18"/>
      <c r="D48" s="18"/>
      <c r="E48" s="9"/>
      <c r="F48" s="19"/>
      <c r="G48" s="20"/>
      <c r="H48" s="20"/>
    </row>
    <row r="49" spans="1:8" x14ac:dyDescent="0.2">
      <c r="A49" s="17"/>
      <c r="B49" s="18"/>
      <c r="C49" s="18"/>
      <c r="D49" s="18"/>
      <c r="E49" s="9"/>
      <c r="F49" s="19"/>
      <c r="G49" s="20"/>
      <c r="H49" s="20"/>
    </row>
    <row r="50" spans="1:8" x14ac:dyDescent="0.2">
      <c r="A50" s="17"/>
      <c r="B50" s="18"/>
      <c r="C50" s="18"/>
      <c r="D50" s="18"/>
      <c r="E50" s="9"/>
      <c r="F50" s="19"/>
      <c r="G50" s="20"/>
      <c r="H50" s="20"/>
    </row>
    <row r="51" spans="1:8" x14ac:dyDescent="0.2">
      <c r="A51" s="17"/>
      <c r="B51" s="18"/>
      <c r="C51" s="18"/>
      <c r="D51" s="18"/>
      <c r="E51" s="9"/>
      <c r="F51" s="19"/>
      <c r="G51" s="20"/>
      <c r="H51" s="20"/>
    </row>
    <row r="52" spans="1:8" x14ac:dyDescent="0.2">
      <c r="A52" s="17"/>
      <c r="B52" s="18"/>
      <c r="C52" s="18"/>
      <c r="D52" s="18"/>
      <c r="E52" s="9"/>
      <c r="F52" s="19"/>
      <c r="G52" s="20"/>
      <c r="H52" s="20"/>
    </row>
    <row r="53" spans="1:8" x14ac:dyDescent="0.2">
      <c r="A53" s="17"/>
      <c r="B53" s="18"/>
      <c r="C53" s="18"/>
      <c r="D53" s="18"/>
      <c r="E53" s="9"/>
      <c r="F53" s="19"/>
      <c r="G53" s="20"/>
      <c r="H53" s="20"/>
    </row>
    <row r="54" spans="1:8" x14ac:dyDescent="0.2">
      <c r="A54" s="17"/>
      <c r="B54" s="18"/>
      <c r="C54" s="18"/>
      <c r="D54" s="18"/>
      <c r="E54" s="9"/>
      <c r="F54" s="19"/>
      <c r="G54" s="20"/>
      <c r="H54" s="20"/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&amp;C&amp;"Arial,Normal"&amp;20&amp;UPlanilla de Relevamiento de Consumo de INTA Paraná</oddHeader>
    <oddFooter>&amp;L&amp;"Arial,Normal"&amp;12&amp;[2 Proyecto Final - Corrales-Santellan</oddFooter>
  </headerFooter>
  <ignoredErrors>
    <ignoredError sqref="F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3"/>
  <sheetViews>
    <sheetView tabSelected="1" workbookViewId="0">
      <selection activeCell="F27" sqref="F27"/>
    </sheetView>
  </sheetViews>
  <sheetFormatPr baseColWidth="10" defaultColWidth="11.5703125" defaultRowHeight="15" x14ac:dyDescent="0.2"/>
  <cols>
    <col min="1" max="1" width="5.28515625" style="1" customWidth="1"/>
    <col min="2" max="2" width="11.5703125" style="3"/>
    <col min="3" max="3" width="8.28515625" style="3" customWidth="1"/>
    <col min="4" max="4" width="7.7109375" style="3" customWidth="1"/>
    <col min="5" max="5" width="11.7109375" style="3" customWidth="1"/>
    <col min="6" max="16384" width="11.5703125" style="1"/>
  </cols>
  <sheetData>
    <row r="1" spans="2:5" x14ac:dyDescent="0.2">
      <c r="C1" s="4"/>
      <c r="D1" s="4"/>
      <c r="E1" s="4"/>
    </row>
    <row r="2" spans="2:5" ht="63" x14ac:dyDescent="0.2">
      <c r="B2" s="2" t="s">
        <v>28</v>
      </c>
      <c r="C2" s="2" t="s">
        <v>33</v>
      </c>
      <c r="D2" s="2" t="s">
        <v>18</v>
      </c>
      <c r="E2" s="2" t="s">
        <v>35</v>
      </c>
    </row>
    <row r="3" spans="2:5" x14ac:dyDescent="0.2">
      <c r="B3" s="5">
        <v>43101</v>
      </c>
      <c r="C3" s="6">
        <v>3600</v>
      </c>
      <c r="D3" s="7">
        <v>14220</v>
      </c>
      <c r="E3" s="6">
        <v>3780</v>
      </c>
    </row>
    <row r="4" spans="2:5" x14ac:dyDescent="0.2">
      <c r="B4" s="5">
        <v>43132</v>
      </c>
      <c r="C4" s="6">
        <v>3000</v>
      </c>
      <c r="D4" s="7">
        <v>12780</v>
      </c>
      <c r="E4" s="6">
        <v>3420</v>
      </c>
    </row>
    <row r="5" spans="2:5" x14ac:dyDescent="0.2">
      <c r="B5" s="5">
        <v>43160</v>
      </c>
      <c r="C5" s="6">
        <v>3180</v>
      </c>
      <c r="D5" s="7">
        <v>11220</v>
      </c>
      <c r="E5" s="6">
        <v>3660</v>
      </c>
    </row>
    <row r="6" spans="2:5" x14ac:dyDescent="0.2">
      <c r="B6" s="5">
        <v>43191</v>
      </c>
      <c r="C6" s="6">
        <v>3240</v>
      </c>
      <c r="D6" s="7">
        <v>11280</v>
      </c>
      <c r="E6" s="6">
        <v>3600</v>
      </c>
    </row>
    <row r="7" spans="2:5" x14ac:dyDescent="0.2">
      <c r="B7" s="5">
        <v>43221</v>
      </c>
      <c r="C7" s="6">
        <v>2820</v>
      </c>
      <c r="D7" s="7">
        <v>10860</v>
      </c>
      <c r="E7" s="6">
        <v>3360</v>
      </c>
    </row>
    <row r="8" spans="2:5" x14ac:dyDescent="0.2">
      <c r="B8" s="5">
        <v>43252</v>
      </c>
      <c r="C8" s="6">
        <v>3000</v>
      </c>
      <c r="D8" s="7">
        <v>14280</v>
      </c>
      <c r="E8" s="6">
        <v>3540</v>
      </c>
    </row>
    <row r="9" spans="2:5" x14ac:dyDescent="0.2">
      <c r="B9" s="5">
        <v>43282</v>
      </c>
      <c r="C9" s="6">
        <v>3180</v>
      </c>
      <c r="D9" s="7">
        <v>15540</v>
      </c>
      <c r="E9" s="6">
        <v>3600</v>
      </c>
    </row>
    <row r="10" spans="2:5" x14ac:dyDescent="0.2">
      <c r="B10" s="5">
        <v>43313</v>
      </c>
      <c r="C10" s="6">
        <v>3720</v>
      </c>
      <c r="D10" s="7">
        <v>15780</v>
      </c>
      <c r="E10" s="6">
        <v>4140</v>
      </c>
    </row>
    <row r="11" spans="2:5" x14ac:dyDescent="0.2">
      <c r="B11" s="5">
        <v>43344</v>
      </c>
      <c r="C11" s="6">
        <v>3180</v>
      </c>
      <c r="D11" s="7">
        <v>11160</v>
      </c>
      <c r="E11" s="8">
        <v>3660</v>
      </c>
    </row>
    <row r="12" spans="2:5" x14ac:dyDescent="0.2">
      <c r="B12" s="5">
        <v>43374</v>
      </c>
      <c r="C12" s="6">
        <v>3180</v>
      </c>
      <c r="D12" s="7">
        <v>10620</v>
      </c>
      <c r="E12" s="6">
        <v>3600</v>
      </c>
    </row>
    <row r="13" spans="2:5" x14ac:dyDescent="0.2">
      <c r="B13" s="5">
        <v>43405</v>
      </c>
      <c r="C13" s="6">
        <v>2820</v>
      </c>
      <c r="D13" s="7">
        <v>9660</v>
      </c>
      <c r="E13" s="6">
        <v>3240</v>
      </c>
    </row>
    <row r="14" spans="2:5" x14ac:dyDescent="0.2">
      <c r="B14" s="5">
        <v>43435</v>
      </c>
      <c r="C14" s="6">
        <v>3180</v>
      </c>
      <c r="D14" s="7">
        <v>10500</v>
      </c>
      <c r="E14" s="6">
        <v>3480</v>
      </c>
    </row>
    <row r="15" spans="2:5" x14ac:dyDescent="0.2">
      <c r="B15" s="5">
        <v>43466</v>
      </c>
      <c r="C15" s="6">
        <v>3480</v>
      </c>
      <c r="D15" s="7">
        <v>12240</v>
      </c>
      <c r="E15" s="6">
        <v>4020</v>
      </c>
    </row>
    <row r="16" spans="2:5" x14ac:dyDescent="0.2">
      <c r="B16" s="5">
        <v>43497</v>
      </c>
      <c r="C16" s="6">
        <v>3240</v>
      </c>
      <c r="D16" s="7">
        <v>11340</v>
      </c>
      <c r="E16" s="6">
        <v>3480</v>
      </c>
    </row>
    <row r="17" spans="2:5" x14ac:dyDescent="0.2">
      <c r="B17" s="5">
        <v>43525</v>
      </c>
      <c r="C17" s="6">
        <v>3660</v>
      </c>
      <c r="D17" s="7">
        <v>11520</v>
      </c>
      <c r="E17" s="6">
        <v>4020</v>
      </c>
    </row>
    <row r="18" spans="2:5" x14ac:dyDescent="0.2">
      <c r="B18" s="5">
        <v>43556</v>
      </c>
      <c r="C18" s="6">
        <v>3120</v>
      </c>
      <c r="D18" s="7">
        <v>9840</v>
      </c>
      <c r="E18" s="6">
        <v>3540</v>
      </c>
    </row>
    <row r="19" spans="2:5" x14ac:dyDescent="0.2">
      <c r="B19" s="5">
        <v>43586</v>
      </c>
      <c r="C19" s="6">
        <v>3480</v>
      </c>
      <c r="D19" s="7">
        <v>12240</v>
      </c>
      <c r="E19" s="6">
        <v>4020</v>
      </c>
    </row>
    <row r="20" spans="2:5" x14ac:dyDescent="0.2">
      <c r="B20" s="5">
        <v>43617</v>
      </c>
      <c r="C20" s="6">
        <v>3360</v>
      </c>
      <c r="D20" s="7">
        <v>11700</v>
      </c>
      <c r="E20" s="6">
        <v>3960</v>
      </c>
    </row>
    <row r="21" spans="2:5" x14ac:dyDescent="0.2">
      <c r="B21" s="5">
        <v>43647</v>
      </c>
      <c r="C21" s="6">
        <v>3060</v>
      </c>
      <c r="D21" s="7">
        <v>13980</v>
      </c>
      <c r="E21" s="6">
        <v>3660</v>
      </c>
    </row>
    <row r="22" spans="2:5" x14ac:dyDescent="0.2">
      <c r="B22" s="5">
        <v>43678</v>
      </c>
      <c r="C22" s="6">
        <v>3060</v>
      </c>
      <c r="D22" s="7">
        <v>13500</v>
      </c>
      <c r="E22" s="8">
        <v>3660</v>
      </c>
    </row>
    <row r="23" spans="2:5" x14ac:dyDescent="0.2">
      <c r="B23" s="5">
        <v>43709</v>
      </c>
      <c r="C23" s="6">
        <v>3180</v>
      </c>
      <c r="D23" s="7">
        <v>12420</v>
      </c>
      <c r="E23" s="6">
        <v>3660</v>
      </c>
    </row>
    <row r="24" spans="2:5" x14ac:dyDescent="0.2">
      <c r="B24" s="5">
        <v>43739</v>
      </c>
      <c r="C24" s="6">
        <v>2940</v>
      </c>
      <c r="D24" s="7">
        <v>10920</v>
      </c>
      <c r="E24" s="6">
        <v>3480</v>
      </c>
    </row>
    <row r="25" spans="2:5" x14ac:dyDescent="0.2">
      <c r="B25" s="10"/>
      <c r="C25" s="9"/>
      <c r="D25" s="9"/>
      <c r="E25" s="9"/>
    </row>
    <row r="26" spans="2:5" x14ac:dyDescent="0.2">
      <c r="B26" s="10"/>
      <c r="C26" s="9"/>
      <c r="D26" s="9"/>
      <c r="E26" s="9"/>
    </row>
    <row r="27" spans="2:5" x14ac:dyDescent="0.2">
      <c r="B27" s="10"/>
      <c r="C27" s="9"/>
      <c r="D27" s="9"/>
      <c r="E27" s="9"/>
    </row>
    <row r="28" spans="2:5" x14ac:dyDescent="0.2">
      <c r="B28" s="10"/>
      <c r="C28" s="9"/>
      <c r="D28" s="9"/>
      <c r="E28" s="9"/>
    </row>
    <row r="29" spans="2:5" x14ac:dyDescent="0.2">
      <c r="B29" s="10"/>
      <c r="C29" s="9"/>
      <c r="D29" s="9"/>
      <c r="E29" s="9"/>
    </row>
    <row r="30" spans="2:5" x14ac:dyDescent="0.2">
      <c r="B30" s="10"/>
      <c r="C30" s="9"/>
      <c r="D30" s="9"/>
      <c r="E30" s="9"/>
    </row>
    <row r="31" spans="2:5" x14ac:dyDescent="0.2">
      <c r="B31" s="10"/>
      <c r="C31" s="9"/>
      <c r="D31" s="9"/>
      <c r="E31" s="9"/>
    </row>
    <row r="32" spans="2:5" x14ac:dyDescent="0.2">
      <c r="B32" s="10"/>
      <c r="C32" s="9"/>
      <c r="D32" s="9"/>
      <c r="E32" s="9"/>
    </row>
    <row r="33" spans="2:5" x14ac:dyDescent="0.2">
      <c r="B33" s="10"/>
      <c r="C33" s="9"/>
      <c r="D33" s="9"/>
      <c r="E33" s="9"/>
    </row>
    <row r="34" spans="2:5" x14ac:dyDescent="0.2">
      <c r="B34" s="10"/>
      <c r="C34" s="9"/>
      <c r="D34" s="9"/>
      <c r="E34" s="9"/>
    </row>
    <row r="35" spans="2:5" x14ac:dyDescent="0.2">
      <c r="B35" s="10"/>
      <c r="C35" s="9"/>
      <c r="D35" s="9"/>
      <c r="E35" s="9"/>
    </row>
    <row r="36" spans="2:5" x14ac:dyDescent="0.2">
      <c r="B36" s="10"/>
      <c r="C36" s="9"/>
      <c r="D36" s="9"/>
      <c r="E36" s="9"/>
    </row>
    <row r="37" spans="2:5" x14ac:dyDescent="0.2">
      <c r="B37" s="10"/>
      <c r="C37" s="9"/>
      <c r="D37" s="9"/>
      <c r="E37" s="9"/>
    </row>
    <row r="38" spans="2:5" x14ac:dyDescent="0.2">
      <c r="B38" s="10"/>
      <c r="C38" s="9"/>
      <c r="D38" s="9"/>
      <c r="E38" s="9"/>
    </row>
    <row r="39" spans="2:5" x14ac:dyDescent="0.2">
      <c r="B39" s="10"/>
      <c r="C39" s="9"/>
      <c r="D39" s="9"/>
      <c r="E39" s="9"/>
    </row>
    <row r="40" spans="2:5" x14ac:dyDescent="0.2">
      <c r="B40" s="10"/>
      <c r="C40" s="9"/>
      <c r="D40" s="9"/>
      <c r="E40" s="9"/>
    </row>
    <row r="41" spans="2:5" x14ac:dyDescent="0.2">
      <c r="B41" s="10"/>
      <c r="C41" s="9"/>
      <c r="D41" s="9"/>
      <c r="E41" s="9"/>
    </row>
    <row r="42" spans="2:5" x14ac:dyDescent="0.2">
      <c r="B42" s="10"/>
      <c r="C42" s="9"/>
      <c r="D42" s="9"/>
      <c r="E42" s="9"/>
    </row>
    <row r="43" spans="2:5" x14ac:dyDescent="0.2">
      <c r="B43" s="10"/>
      <c r="C43" s="9"/>
      <c r="D43" s="9"/>
      <c r="E43" s="9"/>
    </row>
    <row r="44" spans="2:5" x14ac:dyDescent="0.2">
      <c r="B44" s="10"/>
      <c r="C44" s="9"/>
      <c r="D44" s="9"/>
      <c r="E44" s="9"/>
    </row>
    <row r="45" spans="2:5" x14ac:dyDescent="0.2">
      <c r="B45" s="10"/>
      <c r="C45" s="9"/>
      <c r="D45" s="9"/>
      <c r="E45" s="9"/>
    </row>
    <row r="46" spans="2:5" x14ac:dyDescent="0.2">
      <c r="B46" s="10"/>
      <c r="C46" s="9"/>
      <c r="D46" s="9"/>
      <c r="E46" s="9"/>
    </row>
    <row r="47" spans="2:5" x14ac:dyDescent="0.2">
      <c r="B47" s="10"/>
      <c r="C47" s="9"/>
      <c r="D47" s="9"/>
      <c r="E47" s="9"/>
    </row>
    <row r="48" spans="2:5" x14ac:dyDescent="0.2">
      <c r="B48" s="10"/>
      <c r="C48" s="9"/>
      <c r="D48" s="9"/>
      <c r="E48" s="9"/>
    </row>
    <row r="49" spans="2:5" x14ac:dyDescent="0.2">
      <c r="B49" s="10"/>
      <c r="C49" s="9"/>
      <c r="D49" s="9"/>
      <c r="E49" s="9"/>
    </row>
    <row r="50" spans="2:5" x14ac:dyDescent="0.2">
      <c r="B50" s="10"/>
      <c r="C50" s="9"/>
      <c r="D50" s="9"/>
      <c r="E50" s="9"/>
    </row>
    <row r="51" spans="2:5" x14ac:dyDescent="0.2">
      <c r="B51" s="10"/>
      <c r="C51" s="9"/>
      <c r="D51" s="9"/>
      <c r="E51" s="9"/>
    </row>
    <row r="52" spans="2:5" x14ac:dyDescent="0.2">
      <c r="B52" s="10"/>
      <c r="C52" s="9"/>
      <c r="D52" s="9"/>
      <c r="E52" s="9"/>
    </row>
    <row r="53" spans="2:5" x14ac:dyDescent="0.2">
      <c r="B53" s="10"/>
      <c r="C53" s="9"/>
      <c r="D53" s="9"/>
      <c r="E53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Consumo</vt:lpstr>
      <vt:lpstr>Grafico</vt:lpstr>
      <vt:lpstr>F. Horaria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2022-06-03T19:57:39Z</dcterms:modified>
</cp:coreProperties>
</file>